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80" firstSheet="1" activeTab="3"/>
  </bookViews>
  <sheets>
    <sheet name="Титул 08.02.01 СЭЗС" sheetId="1" r:id="rId1"/>
    <sheet name="1,2 График учебного процесса" sheetId="2" r:id="rId2"/>
    <sheet name="Учебный план" sheetId="3" state="hidden" r:id="rId3"/>
    <sheet name="3. УП (1,2,3,4 курс)2017-2021" sheetId="4" r:id="rId4"/>
    <sheet name="4.Практика" sheetId="5" r:id="rId5"/>
    <sheet name="5. Пояснительная записка" sheetId="6" r:id="rId6"/>
  </sheets>
  <definedNames>
    <definedName name="_GoBack" localSheetId="5">'5. Пояснительная записка'!$A$16</definedName>
    <definedName name="_xlnm.Print_Area" localSheetId="0">'Титул 08.02.01 СЭЗС'!$A$2:$BN$44</definedName>
    <definedName name="_xlnm.Print_Area" localSheetId="2">'Учебный план'!$A$1:$AF$98</definedName>
  </definedNames>
  <calcPr fullCalcOnLoad="1"/>
</workbook>
</file>

<file path=xl/comments4.xml><?xml version="1.0" encoding="utf-8"?>
<comments xmlns="http://schemas.openxmlformats.org/spreadsheetml/2006/main">
  <authors>
    <author>Ноутбук</author>
    <author>Зам. по ТОиПР</author>
  </authors>
  <commentList>
    <comment ref="C27" authorId="0">
      <text>
        <r>
          <rPr>
            <b/>
            <sz val="9"/>
            <rFont val="Tahoma"/>
            <family val="2"/>
          </rPr>
          <t>Ноутбук:</t>
        </r>
        <r>
          <rPr>
            <sz val="9"/>
            <rFont val="Tahoma"/>
            <family val="2"/>
          </rPr>
          <t xml:space="preserve">
Было: Экология Ставропольского края</t>
        </r>
      </text>
    </comment>
    <comment ref="N44" authorId="1">
      <text>
        <r>
          <rPr>
            <b/>
            <sz val="8"/>
            <rFont val="Tahoma"/>
            <family val="2"/>
          </rPr>
          <t>Зам. по ТОиПР:</t>
        </r>
        <r>
          <rPr>
            <sz val="8"/>
            <rFont val="Tahoma"/>
            <family val="2"/>
          </rPr>
          <t xml:space="preserve">
было 32</t>
        </r>
      </text>
    </comment>
    <comment ref="C23" authorId="1">
      <text>
        <r>
          <rPr>
            <b/>
            <sz val="8"/>
            <rFont val="Tahoma"/>
            <family val="2"/>
          </rPr>
          <t>Зам. по ТОиПР:</t>
        </r>
        <r>
          <rPr>
            <sz val="8"/>
            <rFont val="Tahoma"/>
            <family val="2"/>
          </rPr>
          <t xml:space="preserve">
"Математика" (включая алгебру и начала математического анализа, геометрию) 
Было Математика: алгебра и начала математического анализа; геометрия</t>
        </r>
      </text>
    </comment>
  </commentList>
</comments>
</file>

<file path=xl/sharedStrings.xml><?xml version="1.0" encoding="utf-8"?>
<sst xmlns="http://schemas.openxmlformats.org/spreadsheetml/2006/main" count="719" uniqueCount="515">
  <si>
    <t>Распределение по курсам и семестрам</t>
  </si>
  <si>
    <t>Индекс</t>
  </si>
  <si>
    <t>Название</t>
  </si>
  <si>
    <t>Экза</t>
  </si>
  <si>
    <t>Заче</t>
  </si>
  <si>
    <t>Курс.</t>
  </si>
  <si>
    <t>Всего</t>
  </si>
  <si>
    <t>1 курс</t>
  </si>
  <si>
    <t>2 курс</t>
  </si>
  <si>
    <t>3 курс</t>
  </si>
  <si>
    <t>4 курс</t>
  </si>
  <si>
    <t>дисциплин</t>
  </si>
  <si>
    <t>мены</t>
  </si>
  <si>
    <t>ты</t>
  </si>
  <si>
    <t>работы</t>
  </si>
  <si>
    <t>нед.</t>
  </si>
  <si>
    <t>2</t>
  </si>
  <si>
    <t>3</t>
  </si>
  <si>
    <t>4</t>
  </si>
  <si>
    <t>5</t>
  </si>
  <si>
    <t>6</t>
  </si>
  <si>
    <t xml:space="preserve">Общие гуманитарные и социально-экономические дисциплины </t>
  </si>
  <si>
    <t>Иностранный язык</t>
  </si>
  <si>
    <t>Русский язык и культура речи</t>
  </si>
  <si>
    <t>ЕН.00</t>
  </si>
  <si>
    <t>ОПД.00</t>
  </si>
  <si>
    <t>Введение в специальность</t>
  </si>
  <si>
    <t>ВСЕГО:</t>
  </si>
  <si>
    <t>Факультативы</t>
  </si>
  <si>
    <t>Теоретическое обучение</t>
  </si>
  <si>
    <t>Каникулы</t>
  </si>
  <si>
    <t>проекты</t>
  </si>
  <si>
    <t>1</t>
  </si>
  <si>
    <t>Математика</t>
  </si>
  <si>
    <t>Сентябрь</t>
  </si>
  <si>
    <t>Октябрь</t>
  </si>
  <si>
    <t>Ноябрь</t>
  </si>
  <si>
    <t>Декабрь</t>
  </si>
  <si>
    <t>Январь</t>
  </si>
  <si>
    <t>Февраль</t>
  </si>
  <si>
    <t>Март</t>
  </si>
  <si>
    <t>Апрель</t>
  </si>
  <si>
    <t>Май</t>
  </si>
  <si>
    <t>Июнь</t>
  </si>
  <si>
    <t>Июль</t>
  </si>
  <si>
    <t>Август</t>
  </si>
  <si>
    <t>Курсы</t>
  </si>
  <si>
    <t>III</t>
  </si>
  <si>
    <t>Итоговая государственная аттестация</t>
  </si>
  <si>
    <t>Общеобразовательные дисциплины</t>
  </si>
  <si>
    <t>ОД.00</t>
  </si>
  <si>
    <t>Русский язык</t>
  </si>
  <si>
    <t>ОД.01</t>
  </si>
  <si>
    <t>Литература</t>
  </si>
  <si>
    <t>История</t>
  </si>
  <si>
    <t>Обществознание</t>
  </si>
  <si>
    <t>География</t>
  </si>
  <si>
    <t>Физика</t>
  </si>
  <si>
    <t>Химия</t>
  </si>
  <si>
    <t>Биология</t>
  </si>
  <si>
    <t>Экология</t>
  </si>
  <si>
    <t>Физическая культура</t>
  </si>
  <si>
    <t>Основы безопасности жизнедеятельности</t>
  </si>
  <si>
    <t>ОД.02</t>
  </si>
  <si>
    <t>ОД.03</t>
  </si>
  <si>
    <t>ОД.04</t>
  </si>
  <si>
    <t>ОД.05</t>
  </si>
  <si>
    <t>ОД.06</t>
  </si>
  <si>
    <t>ОД.07</t>
  </si>
  <si>
    <t>ОД.08</t>
  </si>
  <si>
    <t>ОД.09</t>
  </si>
  <si>
    <t>ОД.10</t>
  </si>
  <si>
    <t>ОД.11</t>
  </si>
  <si>
    <t>ОД.12</t>
  </si>
  <si>
    <t>ОД.13</t>
  </si>
  <si>
    <t>ОД.14</t>
  </si>
  <si>
    <t>ОД.15</t>
  </si>
  <si>
    <t>Обязательные учебные занятия</t>
  </si>
  <si>
    <t>Курсовые проекты (работы)</t>
  </si>
  <si>
    <t>Макс. учебная нагрузка студента, час.</t>
  </si>
  <si>
    <t>Самост. учеб.нагрузка студента, час.</t>
  </si>
  <si>
    <t>ОГСЭ.00</t>
  </si>
  <si>
    <t>ТО.00</t>
  </si>
  <si>
    <t>Теоретическое обучение - дисциплины федерального компонента</t>
  </si>
  <si>
    <t>ОГСЭ.01</t>
  </si>
  <si>
    <t>Основы философии</t>
  </si>
  <si>
    <t>Основы права</t>
  </si>
  <si>
    <t>Контр.</t>
  </si>
  <si>
    <t>Социальная психология</t>
  </si>
  <si>
    <t>Основы экономики</t>
  </si>
  <si>
    <t>Дисциплины по выбору студента, устанавливаемые образовательным учреждением</t>
  </si>
  <si>
    <t>ОГСЭ.ДВ.00</t>
  </si>
  <si>
    <t>ОГСЭ.ДВ.01</t>
  </si>
  <si>
    <t>Религиоведение</t>
  </si>
  <si>
    <t>Психология межличностных отношений</t>
  </si>
  <si>
    <t>ЕН.01</t>
  </si>
  <si>
    <t>Экологические основы природопользования</t>
  </si>
  <si>
    <t>ОПД.01</t>
  </si>
  <si>
    <t>ОПД.02</t>
  </si>
  <si>
    <t>ОПД.03</t>
  </si>
  <si>
    <t>ОПД.04</t>
  </si>
  <si>
    <t>ОПД.05</t>
  </si>
  <si>
    <t>ОПД.06</t>
  </si>
  <si>
    <t>ОПД.07</t>
  </si>
  <si>
    <t>ОПД.08</t>
  </si>
  <si>
    <t>ОПД.09</t>
  </si>
  <si>
    <t>Правовое обеспечение профессиональной деятельности</t>
  </si>
  <si>
    <t>Экономика отрасли</t>
  </si>
  <si>
    <t>Лаборат. и практ. занятия</t>
  </si>
  <si>
    <t>Теорет. занят.</t>
  </si>
  <si>
    <t>Менеджмент</t>
  </si>
  <si>
    <t>Безопасность жизнедеятельности</t>
  </si>
  <si>
    <t>СД.00</t>
  </si>
  <si>
    <t>Специальные дисциплины</t>
  </si>
  <si>
    <t>СД.01</t>
  </si>
  <si>
    <t>СД.02</t>
  </si>
  <si>
    <t>СД.03</t>
  </si>
  <si>
    <t>СД.04</t>
  </si>
  <si>
    <t>СД.05</t>
  </si>
  <si>
    <t>СД.ДС (ДВ). 00</t>
  </si>
  <si>
    <t>ОГСЭ.ДВ.02</t>
  </si>
  <si>
    <t>ЕН.02</t>
  </si>
  <si>
    <t>Теоретическое обучение - дисциплины национально-регионального (регионального) компонента</t>
  </si>
  <si>
    <t>ТО.Р</t>
  </si>
  <si>
    <t>ПП.00</t>
  </si>
  <si>
    <t>Практика для получения первичных профессиональных навыков</t>
  </si>
  <si>
    <t>ПП.01</t>
  </si>
  <si>
    <t>ПП.02</t>
  </si>
  <si>
    <t>Практика по профилю специальности</t>
  </si>
  <si>
    <t>ПА</t>
  </si>
  <si>
    <t>Промежуточная аттестация</t>
  </si>
  <si>
    <t>ИГА.00</t>
  </si>
  <si>
    <t>ИГА.01</t>
  </si>
  <si>
    <t>ИГА.02</t>
  </si>
  <si>
    <t>ДФ.00</t>
  </si>
  <si>
    <t>Изучаемых дисциплин</t>
  </si>
  <si>
    <t>Курсовых проектов (работ)</t>
  </si>
  <si>
    <t>Экзаменов</t>
  </si>
  <si>
    <t>Зачетов</t>
  </si>
  <si>
    <t>Контрольных работ</t>
  </si>
  <si>
    <t>Информатика и ИКТ</t>
  </si>
  <si>
    <t>ПП.03</t>
  </si>
  <si>
    <t>Производственная (профессиональная) практика</t>
  </si>
  <si>
    <t>Консультации</t>
  </si>
  <si>
    <t>К</t>
  </si>
  <si>
    <t>ИТОГО:</t>
  </si>
  <si>
    <t>III. План учебного процесса</t>
  </si>
  <si>
    <t>ТО.Ф.00</t>
  </si>
  <si>
    <t xml:space="preserve">Физическая культура </t>
  </si>
  <si>
    <t>6 12</t>
  </si>
  <si>
    <t>13 19</t>
  </si>
  <si>
    <t>20 26</t>
  </si>
  <si>
    <t>10 16</t>
  </si>
  <si>
    <t>17 23</t>
  </si>
  <si>
    <t>24 30</t>
  </si>
  <si>
    <t>5 11</t>
  </si>
  <si>
    <t>12 18</t>
  </si>
  <si>
    <t>19 25</t>
  </si>
  <si>
    <t>11 17</t>
  </si>
  <si>
    <t>18 24</t>
  </si>
  <si>
    <t>25 31</t>
  </si>
  <si>
    <t>недель</t>
  </si>
  <si>
    <t>часов</t>
  </si>
  <si>
    <t>Итого</t>
  </si>
  <si>
    <t>Обозначения:</t>
  </si>
  <si>
    <t>1. График учебного процесса</t>
  </si>
  <si>
    <t>№ п/п</t>
  </si>
  <si>
    <t>История культуры</t>
  </si>
  <si>
    <t xml:space="preserve"> Математические и общие естественнонаучные дисциплины </t>
  </si>
  <si>
    <t>Информатика</t>
  </si>
  <si>
    <t>ЕН.03</t>
  </si>
  <si>
    <t>Информационные технологии в профессиональной деятельности</t>
  </si>
  <si>
    <t>Охрана труда</t>
  </si>
  <si>
    <t>ОПД.10</t>
  </si>
  <si>
    <t>ОПД.11</t>
  </si>
  <si>
    <t>СД.ДС.01</t>
  </si>
  <si>
    <t>СД.ДС.02</t>
  </si>
  <si>
    <t xml:space="preserve">Общепрофессиональные дисциплины </t>
  </si>
  <si>
    <t>ОПД.12</t>
  </si>
  <si>
    <t>ОПД.13</t>
  </si>
  <si>
    <t>Основы предпринимательской деятельности</t>
  </si>
  <si>
    <t>СД.ДВ.00</t>
  </si>
  <si>
    <t>СД.ДВ.01</t>
  </si>
  <si>
    <t>ТО.Р.01</t>
  </si>
  <si>
    <t>ОГСЭ.02</t>
  </si>
  <si>
    <t>ОГСЭ.03</t>
  </si>
  <si>
    <t>ОГСЭ.04</t>
  </si>
  <si>
    <t>ОГСЭ.05</t>
  </si>
  <si>
    <t>ОГСЭ.06</t>
  </si>
  <si>
    <t>ОГСЭ.07</t>
  </si>
  <si>
    <t>ЕН.04</t>
  </si>
  <si>
    <t>Аналитическая химия</t>
  </si>
  <si>
    <t>ЕН.05</t>
  </si>
  <si>
    <t>Физическая и коллоидная химия</t>
  </si>
  <si>
    <t>Метрология,стандартизация,сертификация</t>
  </si>
  <si>
    <t>Микробиология,физиология питания,санитария</t>
  </si>
  <si>
    <t>Маркетинг</t>
  </si>
  <si>
    <t>Документационное обеспечение управления</t>
  </si>
  <si>
    <t>Психология и этика профессиональной деятельности</t>
  </si>
  <si>
    <t>Бухгалтерский учет в общественном питании</t>
  </si>
  <si>
    <t>Технология продукции общественного питания</t>
  </si>
  <si>
    <t>Организация производства</t>
  </si>
  <si>
    <t>Организация обслуживания</t>
  </si>
  <si>
    <t>Оборудование предприятий общественного питания</t>
  </si>
  <si>
    <t>Контроль качества продукции и услуг</t>
  </si>
  <si>
    <t>СД.06</t>
  </si>
  <si>
    <t>Моделирование профессиональной деятельности</t>
  </si>
  <si>
    <t>Кухни народов мира</t>
  </si>
  <si>
    <t>Лечебное и детское питание</t>
  </si>
  <si>
    <t>технология продукции общественного питания</t>
  </si>
  <si>
    <t>4,6,8</t>
  </si>
  <si>
    <t>Товароведение продовольственных товаров</t>
  </si>
  <si>
    <t>Выполнение дипломной работы</t>
  </si>
  <si>
    <t>Защита дипломной работы</t>
  </si>
  <si>
    <t>Преддипломная практика (квалификационная)</t>
  </si>
  <si>
    <t>Основы политологии</t>
  </si>
  <si>
    <t>Дисциплины специализации по выбору студента, устанавливаемые образовательным учреждением</t>
  </si>
  <si>
    <t>Распределение по семестрам</t>
  </si>
  <si>
    <t>9  15</t>
  </si>
  <si>
    <t>3  9</t>
  </si>
  <si>
    <t>26 1</t>
  </si>
  <si>
    <t>Согласовано  председатели предметных (цикловых) коиссий _________________________________</t>
  </si>
  <si>
    <t>Заместитель директора по ТОиПР _______________________</t>
  </si>
  <si>
    <t>1        7</t>
  </si>
  <si>
    <t>8  14</t>
  </si>
  <si>
    <t>15 21</t>
  </si>
  <si>
    <t>22 28</t>
  </si>
  <si>
    <t>29.IX - 5.X</t>
  </si>
  <si>
    <t>6    12</t>
  </si>
  <si>
    <t>20   26</t>
  </si>
  <si>
    <t>27.X - 2.XI</t>
  </si>
  <si>
    <t>3     9</t>
  </si>
  <si>
    <t>24  30</t>
  </si>
  <si>
    <t>1  7</t>
  </si>
  <si>
    <t>8 14</t>
  </si>
  <si>
    <t>29.XII - 4.I</t>
  </si>
  <si>
    <t>2    8</t>
  </si>
  <si>
    <t>16  22</t>
  </si>
  <si>
    <t>23  1</t>
  </si>
  <si>
    <t>2   8</t>
  </si>
  <si>
    <t xml:space="preserve"> 23  29</t>
  </si>
  <si>
    <t>30.III - 5.IV</t>
  </si>
  <si>
    <t>20  26</t>
  </si>
  <si>
    <t>27.IV - 3.V</t>
  </si>
  <si>
    <t>4 10</t>
  </si>
  <si>
    <t>29.VI - 5.VII</t>
  </si>
  <si>
    <t>27.VII - 2.VIII</t>
  </si>
  <si>
    <t>31.VIII</t>
  </si>
  <si>
    <t>А</t>
  </si>
  <si>
    <t>У</t>
  </si>
  <si>
    <t>Производственная                               практика</t>
  </si>
  <si>
    <t>Учебная                             практика</t>
  </si>
  <si>
    <t>Преддипломная       практика</t>
  </si>
  <si>
    <t>П</t>
  </si>
  <si>
    <t>Д</t>
  </si>
  <si>
    <t>И</t>
  </si>
  <si>
    <t>2. Сводные данные по бюджету времени (в неделях)</t>
  </si>
  <si>
    <t>Курс</t>
  </si>
  <si>
    <t>Каникулярное время</t>
  </si>
  <si>
    <t>Всего за год</t>
  </si>
  <si>
    <t>I</t>
  </si>
  <si>
    <t xml:space="preserve"> I полугодие</t>
  </si>
  <si>
    <t xml:space="preserve"> II полугодие</t>
  </si>
  <si>
    <t>Промежуточная  аттестация</t>
  </si>
  <si>
    <t>Практика</t>
  </si>
  <si>
    <t>Учебная</t>
  </si>
  <si>
    <t>Производственная (по профилю специальности</t>
  </si>
  <si>
    <t>Производственая (преддиплдомная)</t>
  </si>
  <si>
    <t>Государственная (итоговая) аттестация,включающая подготовку и защиту выпускной квалификационной работы</t>
  </si>
  <si>
    <t>II</t>
  </si>
  <si>
    <t>IV</t>
  </si>
  <si>
    <t>4. Практика</t>
  </si>
  <si>
    <t>Семестр</t>
  </si>
  <si>
    <t>Длительность в часах или неделях</t>
  </si>
  <si>
    <t>Условия реализации</t>
  </si>
  <si>
    <t>Наименование практики</t>
  </si>
  <si>
    <t>Профессиональный модуль, в рамах которого проводится практика</t>
  </si>
  <si>
    <t>Производствнная     (по профилю специальности)</t>
  </si>
  <si>
    <t>Концентрировано</t>
  </si>
  <si>
    <t>2 недели</t>
  </si>
  <si>
    <t>4 недели</t>
  </si>
  <si>
    <t>6 недель</t>
  </si>
  <si>
    <t>Наименование дисциплин, профессиональных модулей, междисциплинарных курсов, практик</t>
  </si>
  <si>
    <t>Экзамены</t>
  </si>
  <si>
    <t>Курсовые работы</t>
  </si>
  <si>
    <t>Всего часов по профессиональным модулям с учетом практик</t>
  </si>
  <si>
    <t>Всего по практике (часов)</t>
  </si>
  <si>
    <t>Максимальная</t>
  </si>
  <si>
    <t>Самостоятельная работа</t>
  </si>
  <si>
    <t>Обязательная аудиторная нагрузка</t>
  </si>
  <si>
    <t>Всего занятий</t>
  </si>
  <si>
    <t>в т.ч.</t>
  </si>
  <si>
    <t>лекций, семинаров, уроков</t>
  </si>
  <si>
    <t>лабораторных и практических занятий</t>
  </si>
  <si>
    <t>Курсовых работ (проектов)</t>
  </si>
  <si>
    <t xml:space="preserve">Учебная нагрузка обучающихся  (в часах) </t>
  </si>
  <si>
    <t>сем</t>
  </si>
  <si>
    <t>практика  (концентрированная)</t>
  </si>
  <si>
    <t>Распределение обязательной нагрузки и практик по курсам и семестрам (часов в семестр)</t>
  </si>
  <si>
    <t>Общеобразовательная подготовка с учетом профиля получаемого образования (технический профиль)</t>
  </si>
  <si>
    <t>П.00</t>
  </si>
  <si>
    <t>ПМ.00</t>
  </si>
  <si>
    <t>ПМ.01</t>
  </si>
  <si>
    <t>МДК.01.01</t>
  </si>
  <si>
    <t>Учебная практика</t>
  </si>
  <si>
    <t>ПМ.02</t>
  </si>
  <si>
    <t>МДК.02.01</t>
  </si>
  <si>
    <t>ПМ.03</t>
  </si>
  <si>
    <t>МДК.03.01</t>
  </si>
  <si>
    <t>ПМ.04</t>
  </si>
  <si>
    <t>МДК.04.01</t>
  </si>
  <si>
    <t>ПМ.05</t>
  </si>
  <si>
    <t>МДК.05.01</t>
  </si>
  <si>
    <t>ПП.05</t>
  </si>
  <si>
    <t>Производственная практика</t>
  </si>
  <si>
    <t>6**</t>
  </si>
  <si>
    <t>8**</t>
  </si>
  <si>
    <t>ПП.04</t>
  </si>
  <si>
    <t>Профессиональные модули</t>
  </si>
  <si>
    <t>4**</t>
  </si>
  <si>
    <t>ВСЕГО (без часов на практику)</t>
  </si>
  <si>
    <t>ВСЕГО (без практики и общеобразовательной подготовки)</t>
  </si>
  <si>
    <t xml:space="preserve">Итого по практике,                                                                                      в том числе:                                                                                                                 </t>
  </si>
  <si>
    <t>рассредоточенная практика</t>
  </si>
  <si>
    <t>концентрированная практика</t>
  </si>
  <si>
    <t>ПДП.00</t>
  </si>
  <si>
    <t>Преддипломная практика</t>
  </si>
  <si>
    <t>4 нед</t>
  </si>
  <si>
    <t>ГИА.00</t>
  </si>
  <si>
    <t>6 нед</t>
  </si>
  <si>
    <t>Государственная итоговая аттестация</t>
  </si>
  <si>
    <t>в неделю</t>
  </si>
  <si>
    <t>Всего в семестре</t>
  </si>
  <si>
    <t>4 недели учебной рассредоточенной практики;</t>
  </si>
  <si>
    <t>8** - квалифицированный экзамен по профессиональному модулю в восьмом семестре.</t>
  </si>
  <si>
    <t xml:space="preserve">  Учебной практики</t>
  </si>
  <si>
    <t xml:space="preserve">  Производственной практики</t>
  </si>
  <si>
    <t xml:space="preserve">  Преддипломной практики</t>
  </si>
  <si>
    <t xml:space="preserve">  Экзаменов (без квалификационных)</t>
  </si>
  <si>
    <t xml:space="preserve">  Экзаменов квалификационных</t>
  </si>
  <si>
    <t xml:space="preserve">  Курсовых работ</t>
  </si>
  <si>
    <t>3. План учебного процесса</t>
  </si>
  <si>
    <t>3,4,5,6,7,8</t>
  </si>
  <si>
    <t xml:space="preserve">18 недель </t>
  </si>
  <si>
    <t>практика (концентрированная)</t>
  </si>
  <si>
    <t xml:space="preserve">16 недель </t>
  </si>
  <si>
    <t>17 недель</t>
  </si>
  <si>
    <t>9 недель</t>
  </si>
  <si>
    <t>Деловая культура</t>
  </si>
  <si>
    <t>Инженерная графика</t>
  </si>
  <si>
    <t>Техническая механика</t>
  </si>
  <si>
    <t>Основы электротехники</t>
  </si>
  <si>
    <t>Основы геодезии</t>
  </si>
  <si>
    <t>Экономика организации</t>
  </si>
  <si>
    <t>Современные материалы и технологии</t>
  </si>
  <si>
    <t>Покрытия и кровля</t>
  </si>
  <si>
    <t>Теплоснабжение и вентиляция</t>
  </si>
  <si>
    <t>Физико – механические основы повреждения материалов и строительных конструкций</t>
  </si>
  <si>
    <t>Участие в проектировании зданий и сооружений</t>
  </si>
  <si>
    <t>Проектирование зданий и сооружений</t>
  </si>
  <si>
    <t>Проект производства работ</t>
  </si>
  <si>
    <t>МДК.01.02</t>
  </si>
  <si>
    <t>МДК.02.02</t>
  </si>
  <si>
    <t>Выполнение технологических процессов при строительстве,  эксплуатации и реконструкции строительных объектов</t>
  </si>
  <si>
    <t>Организация технологических процессов при строительстве, эксплуатации и реконструкции строительных объектов</t>
  </si>
  <si>
    <t>Учет и контроль технологических процессов</t>
  </si>
  <si>
    <t>Организация деятельности структурных подразделений при выполнении строительно-монтажных работ, эксплуатации и реконструкции зданий и сооружений</t>
  </si>
  <si>
    <t>Управление деятельностью структурных подразделений при выполнении строительно-монтажных работ, эксплуатации и реконструкции зданий и сооружекний</t>
  </si>
  <si>
    <t>Организация видов работ при эксплуатации и реконструкции строительных объектов</t>
  </si>
  <si>
    <t>7**</t>
  </si>
  <si>
    <t>МДК.04.02</t>
  </si>
  <si>
    <t>Эксплуатация зданий</t>
  </si>
  <si>
    <t>Реконструкция зданий</t>
  </si>
  <si>
    <t>УП.04</t>
  </si>
  <si>
    <t>МДК.05.02</t>
  </si>
  <si>
    <t>УП.05</t>
  </si>
  <si>
    <t>Выполнение работ по профессиям рабочих:                                                          16671 Плотник;                                                      19727 Штукатур</t>
  </si>
  <si>
    <t>Технология выполнения плотничных работ</t>
  </si>
  <si>
    <t xml:space="preserve">Технология выполнения штукатурных работ </t>
  </si>
  <si>
    <t xml:space="preserve">ПМ.01. Участие в проектировании зданий и сооружений </t>
  </si>
  <si>
    <t>ПМ.02  Выполнение технологических процессов при строительстве,  эксплуатации и реконструкции строительных объектов</t>
  </si>
  <si>
    <t xml:space="preserve">ПМ.03 Организация деятельности структурных подразделений при выполнении строительно-монтажных работ, эксплуатации и реконструкции зданий и сооружений </t>
  </si>
  <si>
    <t xml:space="preserve">ПМ.04 Организация видов работ при эксплуатации и реконструкции строительных объектов </t>
  </si>
  <si>
    <t xml:space="preserve">ПМ.05     Выполнение работ по профессиям рабочих:                                                          16671 Плотник;                                                                                                                   19727 Штукатур </t>
  </si>
  <si>
    <t>Рассредоточено</t>
  </si>
  <si>
    <t xml:space="preserve">  Выполнение дипломной работы </t>
  </si>
  <si>
    <t xml:space="preserve">  Защита дипломной работы</t>
  </si>
  <si>
    <t xml:space="preserve">Максимальный объем аудиторной учебной нагрузки обучающегося </t>
  </si>
  <si>
    <t>ОП.01</t>
  </si>
  <si>
    <t>ОП.02</t>
  </si>
  <si>
    <t>ОП.03</t>
  </si>
  <si>
    <t>ОП.04</t>
  </si>
  <si>
    <t>ОП.05</t>
  </si>
  <si>
    <t>ОП.06</t>
  </si>
  <si>
    <t>ОП.07</t>
  </si>
  <si>
    <t>ОП.08</t>
  </si>
  <si>
    <t>ОП.09</t>
  </si>
  <si>
    <t>ОП.10</t>
  </si>
  <si>
    <t>ОП.11</t>
  </si>
  <si>
    <t>ОП.12</t>
  </si>
  <si>
    <t>ОП.00</t>
  </si>
  <si>
    <t>Базовые учебные дисциплины</t>
  </si>
  <si>
    <t>Профильные учебные дисциплины</t>
  </si>
  <si>
    <t>12 недель</t>
  </si>
  <si>
    <t>Общий гуманитарный и социально-экономический учебный цикл</t>
  </si>
  <si>
    <t xml:space="preserve"> Математический и общий естественнонаучный учебный цикл </t>
  </si>
  <si>
    <t>Профессиональный учебный цикл</t>
  </si>
  <si>
    <t xml:space="preserve">  Консультации </t>
  </si>
  <si>
    <t xml:space="preserve">  по 4 часа в год на обучающегося</t>
  </si>
  <si>
    <t xml:space="preserve">  Государственная итоговая аттестация</t>
  </si>
  <si>
    <t xml:space="preserve">  Изучаемых дисциплин и МДК в семестре </t>
  </si>
  <si>
    <t>Учебная практика (Плотник)</t>
  </si>
  <si>
    <t>Учебная практика (Штукатур)</t>
  </si>
  <si>
    <t>ОУДБ.00</t>
  </si>
  <si>
    <t>ОУДБ.01</t>
  </si>
  <si>
    <t>ОУДБ.02</t>
  </si>
  <si>
    <t>ОУДБ.03</t>
  </si>
  <si>
    <t>ОУДБ.04</t>
  </si>
  <si>
    <t>ОУДБ.05</t>
  </si>
  <si>
    <t>ОУДБ.06</t>
  </si>
  <si>
    <t>ОУДБ.07</t>
  </si>
  <si>
    <t>Обществознание (вкл. экономику и право)</t>
  </si>
  <si>
    <t>ОУДБ.08</t>
  </si>
  <si>
    <t>ОУДБ.09</t>
  </si>
  <si>
    <t>ОУДБ.10</t>
  </si>
  <si>
    <t>ОУДП.00</t>
  </si>
  <si>
    <t>ОУДП.01</t>
  </si>
  <si>
    <t>ОУДП.02</t>
  </si>
  <si>
    <t>ОУДП.03</t>
  </si>
  <si>
    <t xml:space="preserve">Информатика </t>
  </si>
  <si>
    <t>ОУДД.00</t>
  </si>
  <si>
    <t>Дополнительные общеобразовательные  учебные дисциплины</t>
  </si>
  <si>
    <t>ОУДД.01</t>
  </si>
  <si>
    <t>16 недель* (12 недель ТО)</t>
  </si>
  <si>
    <t>Дифференцированные зачеты</t>
  </si>
  <si>
    <t>УП.01</t>
  </si>
  <si>
    <t>в т.ч. индивидуальный проект</t>
  </si>
  <si>
    <t xml:space="preserve"> Всего:</t>
  </si>
  <si>
    <t>Производствнная     (преддипломная практика)</t>
  </si>
  <si>
    <t>864ч / 24 недели</t>
  </si>
  <si>
    <t>144ч / 4 недели</t>
  </si>
  <si>
    <r>
      <t>Примечание:   * - длительность 3</t>
    </r>
    <r>
      <rPr>
        <b/>
        <i/>
        <sz val="10"/>
        <rFont val="Arial Cyr"/>
        <family val="0"/>
      </rPr>
      <t xml:space="preserve"> семестра составляет 16 недель, в т.ч. обязательная аудиторная нагрузка - 12 недель и  </t>
    </r>
  </si>
  <si>
    <t>Основы предпринимательства</t>
  </si>
  <si>
    <t>ОП.13</t>
  </si>
  <si>
    <t>16 недель</t>
  </si>
  <si>
    <t>23 недели</t>
  </si>
  <si>
    <t xml:space="preserve">Русский язык </t>
  </si>
  <si>
    <t>ОУДБ.11</t>
  </si>
  <si>
    <t>кэ2</t>
  </si>
  <si>
    <t xml:space="preserve">  Дифференцированных зачетов </t>
  </si>
  <si>
    <t>4,5,6,7,8</t>
  </si>
  <si>
    <t>ОУДБ.12</t>
  </si>
  <si>
    <t>Астрономия</t>
  </si>
  <si>
    <t>1к</t>
  </si>
  <si>
    <t xml:space="preserve">Математика </t>
  </si>
  <si>
    <t xml:space="preserve"> Основы финансовой грамотности</t>
  </si>
  <si>
    <t>Пояснительная записка</t>
  </si>
  <si>
    <t>1.Настоящий учебный план государственного бюджетного профессионального образовательного учреждения «Кисловодский государственный многопрофильный техникум» разработан на основе Федерального закона Российской Федерации от 29 декабря 2012 г. N 273-ФЗ «Об образовании в Российской Федерации», Федерального государственного образовательного стандарта среднего профессионального образования по специальности 08.02.01 Строительство и эксплуатация зданий и сооружений, утвержденного приказом Министерства образования и науки Российской Федерации от  11.08.2014 г N № 965 , зарегистрированного в Минюсте РФ 25.08.2014 г N 33818; Приказа Минобрнауки России от 14.06.2013N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 Приказа Минобрнауки России от 29.10.2013 № 1199 «Об утверждении перечня профессий среднего профессионального образования»,  Приказа Минобрнауки России от 16.08. 2013 г. N 968 «Об утверждении порядка проведения государственной итоговой аттестации по образовательным программам среднего профессионального образования», решения коллегии министерства образования и молодежной политики Ставропольского края № 1 от 24.02.2016 г.</t>
  </si>
  <si>
    <t>2. Рабочий учебный план вводится с 01.09.2017 г</t>
  </si>
  <si>
    <t>3.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(полного) общего образования, утвержденного приказом Министерства образования и науки РФ от 17.05.2012 г. № 413, приказа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 Письма Минобрнауки России Департамента государственной политики в сфере подготовки рабочих кадров и ДПО от 17.03.2015 N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специальности или специальности среднего профессионального образования», приказа Минобрнауки России от 31.12.2015 N 1578"О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413"(зарегистрировано в Минюсте России 09.02.2016 N 41020),письма Минобрнауки России, Федеральной службы по надзору в сфере образования и науки от 17 февраля 2014 г. N 02-68 «О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 приказа Минобрнауки России от 29.06.2017 N 613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 письма Минобрнауки России от 20 июня 2017 г. N ТС- 194/08 «Об организации изучения учебного предмета «Астрономия»». При реализации программы подготовки специалистов среднего звена учитывается получаемая специальность 08.02.01 Строительство и эксплуатация зданий и сооружений соответствующего технического профиля профессионального образования.</t>
  </si>
  <si>
    <t>4. В течение срока освоения ППССЗ по специальности 08.02.01 Строительство и эксплуатация зданий и сооружений получение среднего общего образования реализуется на 1 курсе, общеобразовательные дисциплины изучаются в 1 и во 2 семестрах. По общеобразовательным учебным дисциплинам самостоятельная внеаудиторная работа обучающихся предусматривает выполнение индивидуальных проектов.</t>
  </si>
  <si>
    <t>5. В процессе освоения ППССЗ по специальности 08.02.01 Строительство и эксплуатация зданий и сооружений обучающимся предоставляются каникулы. Продолжительность каникул составляет десять-одиннадцать недель в учебном году, в том числе не менее двух недель в зимний период.</t>
  </si>
  <si>
    <t>6.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 Объем обязательных аудиторных занятий и практики не превышает 36 академических часов в неделю.</t>
  </si>
  <si>
    <t xml:space="preserve">7. Консультации для обучающихся на базе основного общего образования по очной форме обучения по специальности 08.02.01 Строительство и эксплуатация зданий и сооружений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t>
  </si>
  <si>
    <t>8. Дисциплина ОГСЭ.04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t>
  </si>
  <si>
    <t>9. Объем часов на дисциплину ОП.07 Безопасность жизнедеятельности" составляет 68 часов, из них на освоение основ военной службы - 48 часов.</t>
  </si>
  <si>
    <t xml:space="preserve">10. Формами промежуточной аттестации являются экзамен, квалификационный экзамен, дифференцированный зачет. Промежуточная аттестация в форме дифференцированного зачета   проводится за счет часов, отведенных на освоение соответствующего модуля или дисциплины. Количество экзаменов в процессе промежуточной аттестации обучающихся не превышает 8 экзаменов в учебном году, а количество зачетов - 10. В указанное количество не входят экзамены и зачеты по физической культуре. </t>
  </si>
  <si>
    <t>14.Выполнение курсовой работы рассматривается как вид учебной деятельности по профессиональным модулям ПМ.01 Участие в проектировании зданий и сооружений (32 часа), ПМ.02  Выполнение технологических процессов при строительстве,  эксплуатации и реконструкции строительных объектов (34 часа) и общепрофессиональной дисциплине ОП.06 Экономика организации (16 часов) и реализуется в пределах времени, отведенного на изучение МДК.01.01Проектирование зданий и сооружений,  МДК.02.01 Организация технологических процессов при строительстве, эксплуатации и реконструкции строительных объектов и ОП.06 Экономика организации.</t>
  </si>
  <si>
    <t>15. Учебная практика (4 недели) проводится в 3 семестре рассредоточено, в 6 (2 недели) и 7 (2 недели) семестрах - концентрированно. Производственная практика проводится в 4,6, 7 и 8 семестрах - концентрированно.</t>
  </si>
  <si>
    <t>16. Реализация ППССЗ по специальности 08.02.01 Строительство и эксплуатация зданий и сооружений обеспечена кабинетами, лабораториями и другими помещениями.</t>
  </si>
  <si>
    <t xml:space="preserve"> Кабинеты:</t>
  </si>
  <si>
    <t>социально-экономических дисциплин;</t>
  </si>
  <si>
    <t>математики;</t>
  </si>
  <si>
    <t>информатики;</t>
  </si>
  <si>
    <t>инженерной графики;</t>
  </si>
  <si>
    <t>технической механики;</t>
  </si>
  <si>
    <t>электротехники;</t>
  </si>
  <si>
    <t>строительных материалов и изделий;</t>
  </si>
  <si>
    <t>основ инженерной геологии при производстве работ на строительной площадке;</t>
  </si>
  <si>
    <t>основ геодезии;</t>
  </si>
  <si>
    <t>инженерных сетей и оборудования территорий, зданий и стройплощадок;</t>
  </si>
  <si>
    <t>экономики организации;</t>
  </si>
  <si>
    <t>проектно-сметного дела;</t>
  </si>
  <si>
    <t>проектирования зданий и сооружений;</t>
  </si>
  <si>
    <t>эксплуатации зданий;</t>
  </si>
  <si>
    <t>реконструкции зданий;</t>
  </si>
  <si>
    <t>проектирования производства работ;</t>
  </si>
  <si>
    <t>технологии и организации строительных процессов;</t>
  </si>
  <si>
    <t>безопасности жизнедеятельности и охраны труда;</t>
  </si>
  <si>
    <t>оперативного управления деятельностью структурных подразделений.</t>
  </si>
  <si>
    <t>Лаборатории:</t>
  </si>
  <si>
    <t>безопасности жизнедеятельности;</t>
  </si>
  <si>
    <t>испытания строительных материалов и конструкций;</t>
  </si>
  <si>
    <t>информационных технологий в профессиональной деятельности.</t>
  </si>
  <si>
    <t>Мастерские:</t>
  </si>
  <si>
    <t>каменных работ;</t>
  </si>
  <si>
    <t>плотнично-столярных работ;</t>
  </si>
  <si>
    <t>штукатурных и облицовочных работ;</t>
  </si>
  <si>
    <t>малярных работ.</t>
  </si>
  <si>
    <t>Полигоны:</t>
  </si>
  <si>
    <t>геодезический.</t>
  </si>
  <si>
    <t>Спортивный комплекс:</t>
  </si>
  <si>
    <t>спортивный зал;</t>
  </si>
  <si>
    <t>открытый стадион широкого профиля с элементами полосы препятствий;</t>
  </si>
  <si>
    <t>место для стрельбы.</t>
  </si>
  <si>
    <t>Залы:</t>
  </si>
  <si>
    <t>библиотека, читальный зал с выходом в сеть Интернет;</t>
  </si>
  <si>
    <t>актовый зал.</t>
  </si>
  <si>
    <t>11. После освоения каждого профессионального модуля (включающего в себя теоретическую часть по МДК, учебную и производственную практики) проводятся квалификационные экзамены,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 определенных ФГОС СПО. По итогам квалификационного экзамена выставляется оценка (отлично, хорошо, удовлетворительно). Квалификационные экзамены проводятся в 4, 6, 7 и 8 семестрах. ФГОС СПО по специальности 08.02.01 Строительство и эксплуатация зданий и сооружений в рамках ПМ.05 Выполнение работ по одной или нескольким профессиям рабочих, должностям служащих предусмотрено освоение основных программ профессионального обучения по профессиям 16671 Плотник, 19727 Штукатур. По результатам освоения профессионального модуля ПМ.05 Выполнение работ по одной или нескольким профессиям рабочих, должностям служащих, который включает в себя проведение учебной практики, обучающийся получает свидетельства о профессиях 16671 Плотник, 19727 Штукатур с присвоением квалификации.</t>
  </si>
  <si>
    <r>
      <t>12</t>
    </r>
    <r>
      <rPr>
        <sz val="12"/>
        <rFont val="Times New Roman"/>
        <family val="1"/>
      </rPr>
      <t xml:space="preserve">. </t>
    </r>
    <r>
      <rPr>
        <b/>
        <sz val="12"/>
        <rFont val="Times New Roman"/>
        <family val="1"/>
      </rPr>
      <t>(Приказом № 35 от 18.03.2019 г внесены изменения для устранения несоответствия разделу VI. Требований к структуре программы подготовки специалистов среднего звена федерального государственного образовательного стандарта среднего профессионального образования по специальности 08.02.01 Строительство и эксплуатация зданий и сооружений, утвержденного приказом Министерства образования и науки Российской Фе-дерации от 11 августа 2014 г. № 965)</t>
    </r>
  </si>
  <si>
    <t>Освоение ППССЗ по специальности 08.02.01 Строительство и эксплуатация зданий и сооружений завершается итоговой аттестацией. Государственная итоговая аттестация включает 5 недель на подготовку выпускной квалификационной работы и 1 неделю на защиту выпускной квалификационной работы (дипломной работы).</t>
  </si>
  <si>
    <r>
      <t xml:space="preserve">13. </t>
    </r>
    <r>
      <rPr>
        <sz val="12"/>
        <rFont val="Times New Roman"/>
        <family val="1"/>
      </rPr>
      <t>Объем времени, отведенный на вариативную часть циклов ППССЗ (900 часов), использован на ведение  новой дисциплины общего гуманитарного и социально-экономического учебного цикла ОГСЭ.05 Деловая культура (54 часа), на увеличение объема времени дисциплин общего гуманитарного и социально-экономического учебного цикла (42 часа), увеличение объема времени математического и общего естественнонаучного учебного цикла (8 часов), на ведение шести новых дисциплин общепрофессионального учебного цикла  – ОП. 08 Современные материалы и технологии (64 часа), ОП.09 Покрытия и кровля (64 часа), ОП.10 Теплоснабжение и вентиляция (64 часа), ОП.11 Физико – механические основы повреждения материалов и строительных конструкций (64 часа), ОП.12 Охрана труда (36 часов), ОП.13. Основы предпринимательства (36 часов), увеличение объема времени общепрофессионального цикла (14 часов), профессиональных модулей обязательной части цикла (454 часа).</t>
    </r>
  </si>
  <si>
    <t xml:space="preserve">  с 24 июня по 30 июня ( всего 1 неделя)</t>
  </si>
  <si>
    <t xml:space="preserve">Выпускная квалификационная работа в форме дипломной работы </t>
  </si>
  <si>
    <t xml:space="preserve">  с 20 мая  по 23 июня (всего 5 недель)</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</si>
</sst>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8">
    <font>
      <sz val="10"/>
      <name val="Arial Cyr"/>
      <family val="0"/>
    </font>
    <font>
      <i/>
      <sz val="10"/>
      <name val="Arial Cyr"/>
      <family val="0"/>
    </font>
    <font>
      <sz val="8"/>
      <name val="Arial Cyr"/>
      <family val="2"/>
    </font>
    <font>
      <sz val="9"/>
      <name val="Arial Cyr"/>
      <family val="2"/>
    </font>
    <font>
      <b/>
      <sz val="10"/>
      <name val="Arial Cyr"/>
      <family val="2"/>
    </font>
    <font>
      <b/>
      <sz val="8"/>
      <name val="Arial Cyr"/>
      <family val="0"/>
    </font>
    <font>
      <b/>
      <sz val="9"/>
      <name val="Arial Cyr"/>
      <family val="2"/>
    </font>
    <font>
      <b/>
      <i/>
      <sz val="9"/>
      <name val="Arial Cyr"/>
      <family val="2"/>
    </font>
    <font>
      <i/>
      <sz val="9"/>
      <name val="Arial Cyr"/>
      <family val="2"/>
    </font>
    <font>
      <u val="single"/>
      <sz val="9.5"/>
      <color indexed="12"/>
      <name val="Arial Cyr"/>
      <family val="0"/>
    </font>
    <font>
      <u val="single"/>
      <sz val="9.5"/>
      <color indexed="36"/>
      <name val="Arial Cyr"/>
      <family val="0"/>
    </font>
    <font>
      <sz val="7"/>
      <name val="Times New Roman"/>
      <family val="1"/>
    </font>
    <font>
      <sz val="8"/>
      <name val="Times New Roman"/>
      <family val="1"/>
    </font>
    <font>
      <sz val="6"/>
      <name val="Times New Roman"/>
      <family val="1"/>
    </font>
    <font>
      <sz val="9"/>
      <name val="Times New Roman"/>
      <family val="1"/>
    </font>
    <font>
      <b/>
      <sz val="7"/>
      <name val="Times New Roman"/>
      <family val="1"/>
    </font>
    <font>
      <b/>
      <sz val="7"/>
      <name val="Arial Cyr"/>
      <family val="0"/>
    </font>
    <font>
      <sz val="10"/>
      <name val="Times New Roman"/>
      <family val="1"/>
    </font>
    <font>
      <b/>
      <sz val="10"/>
      <name val="Times New Roman"/>
      <family val="1"/>
    </font>
    <font>
      <sz val="10"/>
      <color indexed="15"/>
      <name val="Arial Cyr"/>
      <family val="2"/>
    </font>
    <font>
      <sz val="10"/>
      <color indexed="49"/>
      <name val="Arial Cyr"/>
      <family val="2"/>
    </font>
    <font>
      <b/>
      <i/>
      <sz val="10"/>
      <name val="Arial Cyr"/>
      <family val="0"/>
    </font>
    <font>
      <b/>
      <sz val="11"/>
      <name val="Times New Roman"/>
      <family val="1"/>
    </font>
    <font>
      <b/>
      <sz val="12"/>
      <name val="Times New Roman"/>
      <family val="1"/>
    </font>
    <font>
      <sz val="12"/>
      <name val="Arial Cyr"/>
      <family val="0"/>
    </font>
    <font>
      <b/>
      <sz val="14"/>
      <name val="Times New Roman"/>
      <family val="1"/>
    </font>
    <font>
      <b/>
      <sz val="16"/>
      <name val="Times New Roman"/>
      <family val="1"/>
    </font>
    <font>
      <sz val="14"/>
      <name val="Times New Roman"/>
      <family val="1"/>
    </font>
    <font>
      <b/>
      <i/>
      <sz val="14"/>
      <name val="Times New Roman"/>
      <family val="1"/>
    </font>
    <font>
      <sz val="11"/>
      <name val="Arial Cyr"/>
      <family val="0"/>
    </font>
    <font>
      <sz val="12"/>
      <name val="Times New Roman"/>
      <family val="1"/>
    </font>
    <font>
      <b/>
      <sz val="8"/>
      <name val="Times New Roman"/>
      <family val="1"/>
    </font>
    <font>
      <i/>
      <sz val="10"/>
      <name val="Times New Roman"/>
      <family val="1"/>
    </font>
    <font>
      <b/>
      <sz val="9"/>
      <name val="Times New Roman"/>
      <family val="1"/>
    </font>
    <font>
      <b/>
      <i/>
      <sz val="9"/>
      <name val="Times New Roman"/>
      <family val="1"/>
    </font>
    <font>
      <i/>
      <sz val="14"/>
      <name val="Times New Roman"/>
      <family val="1"/>
    </font>
    <font>
      <u val="single"/>
      <sz val="14"/>
      <name val="Times New Roman"/>
      <family val="1"/>
    </font>
    <font>
      <b/>
      <sz val="11"/>
      <name val="Arial Cyr"/>
      <family val="0"/>
    </font>
    <font>
      <sz val="9"/>
      <name val="Tahoma"/>
      <family val="2"/>
    </font>
    <font>
      <b/>
      <sz val="9"/>
      <name val="Tahoma"/>
      <family val="2"/>
    </font>
    <font>
      <sz val="8"/>
      <name val="Tahoma"/>
      <family val="2"/>
    </font>
    <font>
      <b/>
      <sz val="8"/>
      <name val="Tahoma"/>
      <family val="2"/>
    </font>
    <font>
      <sz val="11"/>
      <name val="Calibri"/>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9"/>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style="thin"/>
      <right style="thin"/>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medium"/>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medium"/>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medium"/>
      <right style="medium"/>
      <top style="thin"/>
      <bottom style="medium"/>
    </border>
    <border>
      <left style="medium"/>
      <right style="thin"/>
      <top style="medium"/>
      <bottom style="thin"/>
    </border>
    <border>
      <left style="medium"/>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color indexed="63"/>
      </bottom>
    </border>
    <border>
      <left style="thin"/>
      <right style="medium"/>
      <top>
        <color indexed="63"/>
      </top>
      <bottom>
        <color indexed="63"/>
      </bottom>
    </border>
    <border>
      <left style="thin"/>
      <right style="thin"/>
      <top style="medium"/>
      <bottom style="medium"/>
    </border>
    <border>
      <left>
        <color indexed="63"/>
      </left>
      <right style="medium"/>
      <top style="thin"/>
      <bottom style="thin"/>
    </border>
    <border>
      <left>
        <color indexed="63"/>
      </left>
      <right style="thin"/>
      <top style="thin"/>
      <bottom>
        <color indexed="63"/>
      </bottom>
    </border>
    <border>
      <left style="medium"/>
      <right style="medium"/>
      <top style="medium"/>
      <bottom style="thin"/>
    </border>
    <border>
      <left>
        <color indexed="63"/>
      </left>
      <right style="medium"/>
      <top style="thin"/>
      <bottom style="medium"/>
    </border>
    <border>
      <left style="thin"/>
      <right style="medium"/>
      <top>
        <color indexed="63"/>
      </top>
      <bottom style="thin"/>
    </border>
    <border>
      <left style="medium"/>
      <right style="medium"/>
      <top>
        <color indexed="63"/>
      </top>
      <bottom style="thin"/>
    </border>
    <border>
      <left>
        <color indexed="63"/>
      </left>
      <right>
        <color indexed="63"/>
      </right>
      <top style="medium"/>
      <bottom>
        <color indexed="63"/>
      </bottom>
    </border>
    <border>
      <left style="medium"/>
      <right style="medium"/>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color indexed="63"/>
      </right>
      <top style="thin"/>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top style="thin"/>
      <bottom>
        <color indexed="63"/>
      </bottom>
    </border>
    <border>
      <left>
        <color indexed="63"/>
      </left>
      <right style="medium">
        <color indexed="8"/>
      </right>
      <top>
        <color indexed="63"/>
      </top>
      <bottom style="thin"/>
    </border>
    <border>
      <left>
        <color indexed="63"/>
      </left>
      <right style="medium">
        <color indexed="8"/>
      </right>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thin"/>
      <top>
        <color indexed="63"/>
      </top>
      <bottom style="medium"/>
    </border>
    <border>
      <left style="medium"/>
      <right>
        <color indexed="63"/>
      </right>
      <top style="medium"/>
      <bottom style="thin"/>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medium"/>
      <top style="medium"/>
      <bottom>
        <color indexed="63"/>
      </bottom>
    </border>
    <border>
      <left style="thin"/>
      <right style="medium"/>
      <top style="medium"/>
      <bottom style="medium"/>
    </border>
    <border>
      <left>
        <color indexed="63"/>
      </left>
      <right>
        <color indexed="63"/>
      </right>
      <top>
        <color indexed="63"/>
      </top>
      <bottom style="thin">
        <color indexed="8"/>
      </bottom>
    </border>
    <border>
      <left style="medium">
        <color indexed="8"/>
      </left>
      <right style="medium">
        <color indexed="8"/>
      </right>
      <top/>
      <bottom/>
    </border>
    <border>
      <left style="thin">
        <color indexed="8"/>
      </left>
      <right>
        <color indexed="63"/>
      </right>
      <top>
        <color indexed="63"/>
      </top>
      <bottom style="thin"/>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7" borderId="7" applyNumberFormat="0" applyAlignment="0" applyProtection="0"/>
    <xf numFmtId="0" fontId="71" fillId="0" borderId="0" applyNumberFormat="0" applyFill="0" applyBorder="0" applyAlignment="0" applyProtection="0"/>
    <xf numFmtId="0" fontId="72" fillId="28" borderId="0" applyNumberFormat="0" applyBorder="0" applyAlignment="0" applyProtection="0"/>
    <xf numFmtId="0" fontId="10"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1" borderId="0" applyNumberFormat="0" applyBorder="0" applyAlignment="0" applyProtection="0"/>
  </cellStyleXfs>
  <cellXfs count="1089">
    <xf numFmtId="0" fontId="0" fillId="0" borderId="0" xfId="0" applyAlignment="1">
      <alignment/>
    </xf>
    <xf numFmtId="0" fontId="1" fillId="0" borderId="0" xfId="0" applyFont="1" applyBorder="1" applyAlignment="1">
      <alignment horizontal="centerContinuous" vertical="center" wrapText="1"/>
    </xf>
    <xf numFmtId="0" fontId="1"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Alignment="1">
      <alignment horizontal="center"/>
    </xf>
    <xf numFmtId="0" fontId="2"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wrapText="1"/>
    </xf>
    <xf numFmtId="0" fontId="0" fillId="0" borderId="10" xfId="0" applyBorder="1" applyAlignment="1">
      <alignment/>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center"/>
    </xf>
    <xf numFmtId="0" fontId="3" fillId="0" borderId="1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14" xfId="0" applyFont="1" applyBorder="1" applyAlignment="1">
      <alignment/>
    </xf>
    <xf numFmtId="0" fontId="3" fillId="0" borderId="0" xfId="0" applyFont="1" applyBorder="1" applyAlignment="1">
      <alignment horizontal="center"/>
    </xf>
    <xf numFmtId="0" fontId="3" fillId="0" borderId="14" xfId="0" applyFont="1" applyFill="1" applyBorder="1" applyAlignment="1">
      <alignment/>
    </xf>
    <xf numFmtId="0" fontId="7"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6" xfId="0" applyFont="1" applyFill="1" applyBorder="1" applyAlignment="1">
      <alignment horizontal="center" vertical="center"/>
    </xf>
    <xf numFmtId="0" fontId="6" fillId="0" borderId="16" xfId="0" applyFont="1" applyBorder="1" applyAlignment="1" quotePrefix="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xf>
    <xf numFmtId="0" fontId="7" fillId="0" borderId="16" xfId="0" applyFont="1" applyFill="1" applyBorder="1" applyAlignment="1">
      <alignment horizontal="center" vertical="center" wrapText="1"/>
    </xf>
    <xf numFmtId="0" fontId="4" fillId="0" borderId="0" xfId="0" applyFont="1" applyAlignment="1">
      <alignment horizontal="center"/>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Border="1" applyAlignment="1">
      <alignment vertical="center" wrapText="1"/>
    </xf>
    <xf numFmtId="0" fontId="17" fillId="0" borderId="0" xfId="0" applyFont="1" applyAlignment="1">
      <alignment/>
    </xf>
    <xf numFmtId="0" fontId="3" fillId="0" borderId="17" xfId="0" applyFont="1" applyBorder="1" applyAlignment="1">
      <alignment horizontal="center" vertical="center"/>
    </xf>
    <xf numFmtId="0" fontId="0" fillId="0" borderId="0" xfId="0" applyFont="1" applyAlignment="1">
      <alignment/>
    </xf>
    <xf numFmtId="0" fontId="0" fillId="0" borderId="0" xfId="0" applyFont="1" applyAlignment="1">
      <alignment wrapText="1"/>
    </xf>
    <xf numFmtId="0" fontId="19" fillId="0" borderId="0" xfId="0" applyFont="1" applyAlignment="1">
      <alignment/>
    </xf>
    <xf numFmtId="0" fontId="20" fillId="0" borderId="0" xfId="0" applyFont="1" applyAlignment="1">
      <alignment/>
    </xf>
    <xf numFmtId="0" fontId="8" fillId="4" borderId="18" xfId="0" applyFont="1" applyFill="1" applyBorder="1" applyAlignment="1">
      <alignment horizontal="center"/>
    </xf>
    <xf numFmtId="0" fontId="3" fillId="4" borderId="10" xfId="0" applyFont="1" applyFill="1" applyBorder="1" applyAlignment="1">
      <alignment horizontal="center" vertical="center"/>
    </xf>
    <xf numFmtId="0" fontId="3" fillId="4" borderId="10" xfId="0" applyFont="1" applyFill="1" applyBorder="1" applyAlignment="1" quotePrefix="1">
      <alignment horizontal="center" vertical="center"/>
    </xf>
    <xf numFmtId="0" fontId="5" fillId="4" borderId="10" xfId="0" applyFont="1" applyFill="1" applyBorder="1" applyAlignment="1">
      <alignment horizontal="center" vertical="center"/>
    </xf>
    <xf numFmtId="0" fontId="6" fillId="32" borderId="19" xfId="0" applyFont="1" applyFill="1" applyBorder="1" applyAlignment="1">
      <alignment horizontal="center"/>
    </xf>
    <xf numFmtId="0" fontId="3" fillId="32" borderId="20" xfId="0" applyFont="1" applyFill="1" applyBorder="1" applyAlignment="1">
      <alignment horizontal="center"/>
    </xf>
    <xf numFmtId="0" fontId="3" fillId="32" borderId="21" xfId="0" applyFont="1" applyFill="1" applyBorder="1" applyAlignment="1">
      <alignment horizontal="center"/>
    </xf>
    <xf numFmtId="0" fontId="8" fillId="32" borderId="22" xfId="0" applyFont="1" applyFill="1" applyBorder="1" applyAlignment="1">
      <alignment horizontal="center"/>
    </xf>
    <xf numFmtId="0" fontId="8" fillId="32" borderId="23" xfId="0" applyFont="1" applyFill="1" applyBorder="1" applyAlignment="1">
      <alignment horizontal="center"/>
    </xf>
    <xf numFmtId="0" fontId="8" fillId="32" borderId="11" xfId="0" applyFont="1" applyFill="1" applyBorder="1" applyAlignment="1">
      <alignment horizontal="center"/>
    </xf>
    <xf numFmtId="0" fontId="8" fillId="32" borderId="24" xfId="0" applyFont="1" applyFill="1" applyBorder="1" applyAlignment="1">
      <alignment horizontal="center"/>
    </xf>
    <xf numFmtId="0" fontId="6" fillId="32" borderId="16" xfId="0" applyFont="1" applyFill="1" applyBorder="1" applyAlignment="1">
      <alignment horizontal="center" vertical="center"/>
    </xf>
    <xf numFmtId="0" fontId="3" fillId="32" borderId="10" xfId="0" applyFont="1" applyFill="1" applyBorder="1" applyAlignment="1">
      <alignment horizontal="center" vertical="center"/>
    </xf>
    <xf numFmtId="0" fontId="7" fillId="32" borderId="10" xfId="0" applyFont="1" applyFill="1" applyBorder="1" applyAlignment="1">
      <alignment horizontal="center" vertical="center"/>
    </xf>
    <xf numFmtId="0" fontId="6" fillId="32" borderId="10" xfId="0" applyFont="1" applyFill="1" applyBorder="1" applyAlignment="1">
      <alignment horizontal="center" vertical="center"/>
    </xf>
    <xf numFmtId="0" fontId="8" fillId="33" borderId="10" xfId="0" applyFont="1" applyFill="1" applyBorder="1" applyAlignment="1">
      <alignment horizontal="center"/>
    </xf>
    <xf numFmtId="0" fontId="6"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quotePrefix="1">
      <alignment horizontal="center" vertical="center"/>
    </xf>
    <xf numFmtId="0" fontId="3" fillId="33" borderId="25" xfId="0" applyFont="1" applyFill="1" applyBorder="1" applyAlignment="1">
      <alignment horizontal="center" vertical="center"/>
    </xf>
    <xf numFmtId="0" fontId="7"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6" fillId="34" borderId="10" xfId="0" applyFont="1" applyFill="1" applyBorder="1" applyAlignment="1">
      <alignment horizontal="center" vertical="center"/>
    </xf>
    <xf numFmtId="0" fontId="7" fillId="34" borderId="10" xfId="0" applyFont="1" applyFill="1" applyBorder="1" applyAlignment="1">
      <alignment horizontal="center" vertical="center"/>
    </xf>
    <xf numFmtId="0" fontId="3" fillId="3" borderId="10" xfId="0" applyFont="1" applyFill="1" applyBorder="1" applyAlignment="1">
      <alignment horizontal="center" vertical="center"/>
    </xf>
    <xf numFmtId="0" fontId="6" fillId="3" borderId="10" xfId="0" applyFont="1" applyFill="1" applyBorder="1" applyAlignment="1">
      <alignment horizontal="center" vertical="center"/>
    </xf>
    <xf numFmtId="0" fontId="3" fillId="35" borderId="26" xfId="0" applyFont="1" applyFill="1" applyBorder="1" applyAlignment="1">
      <alignment horizontal="center"/>
    </xf>
    <xf numFmtId="0" fontId="3" fillId="35" borderId="27" xfId="0" applyFont="1" applyFill="1" applyBorder="1" applyAlignment="1">
      <alignment horizontal="center"/>
    </xf>
    <xf numFmtId="0" fontId="3" fillId="35" borderId="28" xfId="0" applyFont="1" applyFill="1" applyBorder="1" applyAlignment="1">
      <alignment horizontal="center"/>
    </xf>
    <xf numFmtId="0" fontId="3" fillId="35" borderId="0" xfId="0" applyFont="1" applyFill="1" applyBorder="1" applyAlignment="1">
      <alignment horizontal="center"/>
    </xf>
    <xf numFmtId="0" fontId="3" fillId="35" borderId="10" xfId="0" applyFont="1" applyFill="1" applyBorder="1" applyAlignment="1">
      <alignment horizontal="center" vertical="center"/>
    </xf>
    <xf numFmtId="0" fontId="7" fillId="35" borderId="10" xfId="0" applyFont="1" applyFill="1" applyBorder="1" applyAlignment="1">
      <alignment horizontal="center" vertical="center"/>
    </xf>
    <xf numFmtId="0" fontId="3" fillId="35" borderId="10" xfId="0" applyFont="1" applyFill="1" applyBorder="1" applyAlignment="1">
      <alignment/>
    </xf>
    <xf numFmtId="16" fontId="3" fillId="35" borderId="10" xfId="0" applyNumberFormat="1" applyFont="1" applyFill="1" applyBorder="1" applyAlignment="1">
      <alignment horizontal="center" vertical="center"/>
    </xf>
    <xf numFmtId="0" fontId="6" fillId="35" borderId="10" xfId="0" applyFont="1" applyFill="1" applyBorder="1" applyAlignment="1" quotePrefix="1">
      <alignment horizontal="center"/>
    </xf>
    <xf numFmtId="0" fontId="6" fillId="35" borderId="10" xfId="0" applyFont="1" applyFill="1" applyBorder="1" applyAlignment="1">
      <alignment horizontal="center" vertical="center"/>
    </xf>
    <xf numFmtId="0" fontId="3" fillId="32" borderId="10" xfId="0" applyFont="1" applyFill="1" applyBorder="1" applyAlignment="1" quotePrefix="1">
      <alignment horizontal="center" vertical="center"/>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6" borderId="10" xfId="0" applyFont="1" applyFill="1" applyBorder="1" applyAlignment="1">
      <alignment horizontal="center" vertical="center"/>
    </xf>
    <xf numFmtId="0" fontId="3" fillId="36" borderId="29" xfId="0" applyFont="1" applyFill="1" applyBorder="1" applyAlignment="1">
      <alignment horizontal="center"/>
    </xf>
    <xf numFmtId="0" fontId="3" fillId="36" borderId="30" xfId="0" applyFont="1" applyFill="1" applyBorder="1" applyAlignment="1">
      <alignment horizontal="center"/>
    </xf>
    <xf numFmtId="0" fontId="8" fillId="36" borderId="31" xfId="0" applyFont="1" applyFill="1" applyBorder="1" applyAlignment="1">
      <alignment horizontal="center"/>
    </xf>
    <xf numFmtId="0" fontId="8" fillId="36" borderId="32" xfId="0" applyFont="1" applyFill="1" applyBorder="1" applyAlignment="1">
      <alignment horizontal="center"/>
    </xf>
    <xf numFmtId="0" fontId="3" fillId="36" borderId="10" xfId="0" applyFont="1" applyFill="1" applyBorder="1" applyAlignment="1" quotePrefix="1">
      <alignment horizontal="center" vertical="center"/>
    </xf>
    <xf numFmtId="0" fontId="6" fillId="36" borderId="16" xfId="0" applyFont="1" applyFill="1" applyBorder="1" applyAlignment="1">
      <alignment horizontal="center" vertical="center"/>
    </xf>
    <xf numFmtId="0" fontId="7" fillId="36" borderId="10" xfId="0" applyFont="1" applyFill="1" applyBorder="1" applyAlignment="1">
      <alignment horizontal="center" vertical="center"/>
    </xf>
    <xf numFmtId="0" fontId="6" fillId="36" borderId="10" xfId="0" applyFont="1" applyFill="1" applyBorder="1" applyAlignment="1">
      <alignment horizontal="center" vertical="center"/>
    </xf>
    <xf numFmtId="0" fontId="7" fillId="3" borderId="10" xfId="0" applyNumberFormat="1" applyFont="1" applyFill="1" applyBorder="1" applyAlignment="1">
      <alignment horizontal="center" vertical="center"/>
    </xf>
    <xf numFmtId="0" fontId="3" fillId="0" borderId="10" xfId="0" applyFont="1" applyBorder="1" applyAlignment="1" quotePrefix="1">
      <alignment horizontal="center" vertical="center"/>
    </xf>
    <xf numFmtId="0" fontId="3" fillId="3" borderId="10" xfId="0" applyFont="1" applyFill="1" applyBorder="1" applyAlignment="1" quotePrefix="1">
      <alignment horizontal="center" vertical="center"/>
    </xf>
    <xf numFmtId="0" fontId="3" fillId="34" borderId="10" xfId="0" applyFont="1" applyFill="1" applyBorder="1" applyAlignment="1" quotePrefix="1">
      <alignment horizontal="center" vertical="center"/>
    </xf>
    <xf numFmtId="0" fontId="6" fillId="4" borderId="10" xfId="0" applyFont="1" applyFill="1" applyBorder="1" applyAlignment="1" quotePrefix="1">
      <alignment horizontal="center" vertical="center"/>
    </xf>
    <xf numFmtId="0" fontId="6" fillId="32" borderId="10" xfId="0" applyFont="1" applyFill="1" applyBorder="1" applyAlignment="1" quotePrefix="1">
      <alignment horizontal="center" vertical="center"/>
    </xf>
    <xf numFmtId="0" fontId="6" fillId="33" borderId="10" xfId="0" applyFont="1" applyFill="1" applyBorder="1" applyAlignment="1" quotePrefix="1">
      <alignment horizontal="center" vertical="center"/>
    </xf>
    <xf numFmtId="0" fontId="6" fillId="0" borderId="16" xfId="0" applyFont="1" applyBorder="1" applyAlignment="1" quotePrefix="1">
      <alignment horizontal="center" vertical="center"/>
    </xf>
    <xf numFmtId="0" fontId="6" fillId="0" borderId="10" xfId="0" applyFont="1" applyBorder="1" applyAlignment="1" quotePrefix="1">
      <alignment horizontal="center" vertical="center"/>
    </xf>
    <xf numFmtId="0" fontId="6" fillId="34" borderId="10" xfId="0" applyFont="1" applyFill="1" applyBorder="1" applyAlignment="1" quotePrefix="1">
      <alignment horizontal="center" vertical="center"/>
    </xf>
    <xf numFmtId="0" fontId="6" fillId="36" borderId="10" xfId="0" applyFont="1" applyFill="1" applyBorder="1" applyAlignment="1" quotePrefix="1">
      <alignment horizontal="center" vertical="center"/>
    </xf>
    <xf numFmtId="0" fontId="0" fillId="32" borderId="10" xfId="0" applyFont="1" applyFill="1" applyBorder="1" applyAlignment="1">
      <alignment horizontal="center" vertical="center"/>
    </xf>
    <xf numFmtId="0" fontId="0" fillId="36" borderId="10" xfId="0" applyFont="1" applyFill="1" applyBorder="1" applyAlignment="1">
      <alignment horizontal="center" vertical="center"/>
    </xf>
    <xf numFmtId="0" fontId="0" fillId="4"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xf>
    <xf numFmtId="0" fontId="6" fillId="35" borderId="10" xfId="0" applyFont="1" applyFill="1" applyBorder="1" applyAlignment="1" quotePrefix="1">
      <alignment horizontal="center" vertical="center"/>
    </xf>
    <xf numFmtId="0" fontId="3" fillId="35" borderId="10" xfId="0" applyFont="1" applyFill="1" applyBorder="1" applyAlignment="1" quotePrefix="1">
      <alignment horizontal="center" vertical="center"/>
    </xf>
    <xf numFmtId="0" fontId="8" fillId="4" borderId="10" xfId="0" applyFont="1" applyFill="1" applyBorder="1" applyAlignment="1" quotePrefix="1">
      <alignment horizontal="center" vertical="center"/>
    </xf>
    <xf numFmtId="0" fontId="8" fillId="32"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 borderId="16" xfId="0" applyFont="1" applyFill="1" applyBorder="1" applyAlignment="1">
      <alignment horizontal="center" vertical="center"/>
    </xf>
    <xf numFmtId="0" fontId="3" fillId="37" borderId="10" xfId="0" applyFont="1" applyFill="1" applyBorder="1" applyAlignment="1">
      <alignment horizontal="center" vertical="center"/>
    </xf>
    <xf numFmtId="0" fontId="8" fillId="33" borderId="10" xfId="0" applyFont="1" applyFill="1" applyBorder="1" applyAlignment="1">
      <alignment horizontal="center" vertical="center"/>
    </xf>
    <xf numFmtId="0" fontId="3" fillId="33" borderId="33" xfId="0" applyFont="1" applyFill="1" applyBorder="1" applyAlignment="1">
      <alignment horizontal="center"/>
    </xf>
    <xf numFmtId="0" fontId="0" fillId="0" borderId="10" xfId="0" applyFont="1" applyBorder="1" applyAlignment="1">
      <alignment horizontal="center"/>
    </xf>
    <xf numFmtId="0" fontId="0" fillId="3" borderId="10"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35" borderId="35" xfId="0" applyFont="1" applyFill="1" applyBorder="1" applyAlignment="1">
      <alignment horizontal="center"/>
    </xf>
    <xf numFmtId="0" fontId="3" fillId="35" borderId="19" xfId="0" applyFont="1" applyFill="1" applyBorder="1" applyAlignment="1">
      <alignment horizontal="center"/>
    </xf>
    <xf numFmtId="0" fontId="3" fillId="35" borderId="36" xfId="0" applyFont="1" applyFill="1" applyBorder="1" applyAlignment="1">
      <alignment horizontal="center"/>
    </xf>
    <xf numFmtId="0" fontId="3" fillId="35" borderId="37" xfId="0" applyFont="1" applyFill="1" applyBorder="1" applyAlignment="1">
      <alignment horizontal="center"/>
    </xf>
    <xf numFmtId="0" fontId="3" fillId="3" borderId="38" xfId="0" applyFont="1" applyFill="1" applyBorder="1" applyAlignment="1">
      <alignment horizontal="center" vertical="center" wrapText="1"/>
    </xf>
    <xf numFmtId="1" fontId="6" fillId="4" borderId="36" xfId="0" applyNumberFormat="1" applyFont="1" applyFill="1" applyBorder="1" applyAlignment="1">
      <alignment horizontal="center"/>
    </xf>
    <xf numFmtId="1" fontId="6" fillId="32" borderId="36" xfId="0" applyNumberFormat="1" applyFont="1" applyFill="1" applyBorder="1" applyAlignment="1">
      <alignment horizontal="center"/>
    </xf>
    <xf numFmtId="1" fontId="6" fillId="33" borderId="17" xfId="0" applyNumberFormat="1" applyFont="1" applyFill="1" applyBorder="1" applyAlignment="1">
      <alignment horizontal="center"/>
    </xf>
    <xf numFmtId="0" fontId="6" fillId="3" borderId="16" xfId="0" applyFont="1" applyFill="1" applyBorder="1" applyAlignment="1" quotePrefix="1">
      <alignment horizontal="center"/>
    </xf>
    <xf numFmtId="0" fontId="6" fillId="34" borderId="16" xfId="0" applyFont="1" applyFill="1" applyBorder="1" applyAlignment="1" quotePrefix="1">
      <alignment horizontal="center"/>
    </xf>
    <xf numFmtId="0" fontId="6" fillId="36" borderId="16" xfId="0" applyFont="1" applyFill="1" applyBorder="1" applyAlignment="1" quotePrefix="1">
      <alignment horizontal="center"/>
    </xf>
    <xf numFmtId="0" fontId="6" fillId="4" borderId="16" xfId="0" applyFont="1" applyFill="1" applyBorder="1" applyAlignment="1" quotePrefix="1">
      <alignment horizontal="center"/>
    </xf>
    <xf numFmtId="0" fontId="6" fillId="32" borderId="16" xfId="0" applyFont="1" applyFill="1" applyBorder="1" applyAlignment="1" quotePrefix="1">
      <alignment horizontal="center"/>
    </xf>
    <xf numFmtId="0" fontId="6" fillId="33" borderId="16" xfId="0" applyFont="1" applyFill="1" applyBorder="1" applyAlignment="1" quotePrefix="1">
      <alignment horizontal="center"/>
    </xf>
    <xf numFmtId="0" fontId="6" fillId="35" borderId="16" xfId="0" applyFont="1" applyFill="1" applyBorder="1" applyAlignment="1" quotePrefix="1">
      <alignment horizontal="center"/>
    </xf>
    <xf numFmtId="0" fontId="3" fillId="0" borderId="39" xfId="0" applyFont="1" applyBorder="1" applyAlignment="1">
      <alignment horizontal="center" vertical="center"/>
    </xf>
    <xf numFmtId="0" fontId="3" fillId="0" borderId="39" xfId="0" applyFont="1" applyFill="1" applyBorder="1" applyAlignment="1">
      <alignment horizontal="left" vertical="center" wrapText="1"/>
    </xf>
    <xf numFmtId="0" fontId="6" fillId="32" borderId="33" xfId="0" applyFont="1" applyFill="1" applyBorder="1" applyAlignment="1" quotePrefix="1">
      <alignment horizontal="center" vertical="center"/>
    </xf>
    <xf numFmtId="0" fontId="6" fillId="33" borderId="33" xfId="0" applyFont="1" applyFill="1" applyBorder="1" applyAlignment="1" quotePrefix="1">
      <alignment horizontal="center" vertical="center"/>
    </xf>
    <xf numFmtId="0" fontId="3" fillId="33" borderId="33" xfId="0" applyFont="1" applyFill="1" applyBorder="1" applyAlignment="1">
      <alignment horizontal="center" vertical="center"/>
    </xf>
    <xf numFmtId="0" fontId="3" fillId="33" borderId="40" xfId="0" applyFont="1" applyFill="1" applyBorder="1" applyAlignment="1">
      <alignment horizontal="center" vertical="center"/>
    </xf>
    <xf numFmtId="0" fontId="3" fillId="35" borderId="41" xfId="0" applyFont="1" applyFill="1" applyBorder="1" applyAlignment="1" quotePrefix="1">
      <alignment horizontal="center" vertical="center"/>
    </xf>
    <xf numFmtId="0" fontId="3" fillId="33" borderId="42"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33" xfId="0" applyFont="1" applyBorder="1" applyAlignment="1">
      <alignment horizontal="center" vertical="center"/>
    </xf>
    <xf numFmtId="0" fontId="3" fillId="36" borderId="33" xfId="0" applyFont="1" applyFill="1" applyBorder="1" applyAlignment="1">
      <alignment horizontal="center" vertical="center"/>
    </xf>
    <xf numFmtId="0" fontId="3" fillId="32" borderId="33" xfId="0" applyFont="1" applyFill="1" applyBorder="1" applyAlignment="1">
      <alignment horizontal="center" vertical="center"/>
    </xf>
    <xf numFmtId="0" fontId="3" fillId="35" borderId="17" xfId="0" applyFont="1" applyFill="1" applyBorder="1" applyAlignment="1">
      <alignment horizontal="center" vertical="center"/>
    </xf>
    <xf numFmtId="0" fontId="3" fillId="3" borderId="17" xfId="0" applyFont="1" applyFill="1" applyBorder="1" applyAlignment="1">
      <alignment horizontal="center" vertical="center"/>
    </xf>
    <xf numFmtId="0" fontId="3" fillId="34" borderId="17" xfId="0" applyFont="1" applyFill="1" applyBorder="1" applyAlignment="1">
      <alignment horizontal="center" vertical="center"/>
    </xf>
    <xf numFmtId="0" fontId="3" fillId="36" borderId="17" xfId="0" applyFont="1" applyFill="1" applyBorder="1" applyAlignment="1">
      <alignment horizontal="center" vertical="center"/>
    </xf>
    <xf numFmtId="0" fontId="3" fillId="4" borderId="17" xfId="0" applyFont="1" applyFill="1" applyBorder="1" applyAlignment="1">
      <alignment horizontal="center" vertical="center"/>
    </xf>
    <xf numFmtId="0" fontId="3" fillId="32" borderId="17" xfId="0" applyFont="1" applyFill="1" applyBorder="1" applyAlignment="1">
      <alignment horizontal="center" vertical="center"/>
    </xf>
    <xf numFmtId="0" fontId="3" fillId="0" borderId="44" xfId="0" applyFont="1" applyBorder="1" applyAlignment="1">
      <alignment horizontal="center" vertical="center"/>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6" fillId="0" borderId="17" xfId="0" applyFont="1" applyBorder="1" applyAlignment="1">
      <alignment horizontal="center" vertical="center"/>
    </xf>
    <xf numFmtId="0" fontId="6" fillId="36" borderId="17" xfId="0" applyFont="1" applyFill="1" applyBorder="1" applyAlignment="1">
      <alignment horizontal="center" vertical="center"/>
    </xf>
    <xf numFmtId="0" fontId="3" fillId="0" borderId="39" xfId="0" applyFont="1" applyBorder="1" applyAlignment="1">
      <alignment horizontal="center" vertical="center" wrapText="1"/>
    </xf>
    <xf numFmtId="0" fontId="6" fillId="0" borderId="39" xfId="0" applyFont="1" applyBorder="1" applyAlignment="1">
      <alignment horizontal="center"/>
    </xf>
    <xf numFmtId="0" fontId="6" fillId="0" borderId="45" xfId="0" applyFont="1" applyBorder="1" applyAlignment="1">
      <alignment horizontal="center" vertical="center"/>
    </xf>
    <xf numFmtId="0" fontId="6" fillId="33" borderId="42" xfId="0" applyFont="1" applyFill="1" applyBorder="1" applyAlignment="1">
      <alignment horizontal="center" vertical="center"/>
    </xf>
    <xf numFmtId="0" fontId="6" fillId="33" borderId="42" xfId="0" applyFont="1" applyFill="1" applyBorder="1" applyAlignment="1">
      <alignment horizontal="center" vertical="center"/>
    </xf>
    <xf numFmtId="0" fontId="6" fillId="3" borderId="17" xfId="0" applyFont="1" applyFill="1" applyBorder="1" applyAlignment="1">
      <alignment horizontal="center" vertical="center"/>
    </xf>
    <xf numFmtId="0" fontId="6" fillId="34" borderId="17" xfId="0" applyFont="1" applyFill="1" applyBorder="1" applyAlignment="1">
      <alignment horizontal="center" vertical="center"/>
    </xf>
    <xf numFmtId="0" fontId="3" fillId="0" borderId="42" xfId="0" applyFont="1" applyBorder="1" applyAlignment="1" quotePrefix="1">
      <alignment horizontal="center" vertical="center"/>
    </xf>
    <xf numFmtId="0" fontId="6" fillId="4" borderId="40" xfId="0" applyFont="1" applyFill="1" applyBorder="1" applyAlignment="1" quotePrefix="1">
      <alignment horizontal="center" vertical="center"/>
    </xf>
    <xf numFmtId="0" fontId="3" fillId="4" borderId="41" xfId="0" applyFont="1" applyFill="1" applyBorder="1" applyAlignment="1" quotePrefix="1">
      <alignment horizontal="center" vertical="center"/>
    </xf>
    <xf numFmtId="0" fontId="6" fillId="4" borderId="42" xfId="0" applyFont="1" applyFill="1" applyBorder="1" applyAlignment="1" quotePrefix="1">
      <alignment horizontal="center" vertical="center"/>
    </xf>
    <xf numFmtId="0" fontId="6" fillId="32" borderId="46" xfId="0" applyFont="1" applyFill="1" applyBorder="1" applyAlignment="1" quotePrefix="1">
      <alignment horizontal="center" vertical="center"/>
    </xf>
    <xf numFmtId="0" fontId="6" fillId="32" borderId="41" xfId="0" applyFont="1" applyFill="1" applyBorder="1" applyAlignment="1" quotePrefix="1">
      <alignment horizontal="center" vertical="center"/>
    </xf>
    <xf numFmtId="0" fontId="3" fillId="35" borderId="42" xfId="0" applyFont="1" applyFill="1" applyBorder="1" applyAlignment="1" quotePrefix="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2" xfId="0" applyFont="1" applyFill="1" applyBorder="1" applyAlignment="1">
      <alignment/>
    </xf>
    <xf numFmtId="16" fontId="3" fillId="35" borderId="42" xfId="0" applyNumberFormat="1" applyFont="1" applyFill="1" applyBorder="1" applyAlignment="1">
      <alignment horizontal="center" vertical="center"/>
    </xf>
    <xf numFmtId="0" fontId="3" fillId="35" borderId="47" xfId="0" applyFont="1" applyFill="1" applyBorder="1" applyAlignment="1">
      <alignment horizontal="center" vertical="center"/>
    </xf>
    <xf numFmtId="0" fontId="3" fillId="35" borderId="43"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3" fillId="36" borderId="46" xfId="0" applyFont="1" applyFill="1" applyBorder="1" applyAlignment="1">
      <alignment horizontal="center" vertical="center"/>
    </xf>
    <xf numFmtId="0" fontId="3" fillId="36" borderId="40" xfId="0" applyFont="1" applyFill="1" applyBorder="1" applyAlignment="1">
      <alignment horizontal="center" vertical="center"/>
    </xf>
    <xf numFmtId="0" fontId="3" fillId="36" borderId="41"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47" xfId="0" applyFont="1" applyFill="1" applyBorder="1" applyAlignment="1">
      <alignment horizontal="center" vertical="center"/>
    </xf>
    <xf numFmtId="0" fontId="3" fillId="36" borderId="43"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32" borderId="40" xfId="0" applyFont="1" applyFill="1" applyBorder="1" applyAlignment="1">
      <alignment horizontal="center" vertical="center"/>
    </xf>
    <xf numFmtId="0" fontId="3" fillId="32" borderId="41" xfId="0" applyFont="1" applyFill="1" applyBorder="1" applyAlignment="1">
      <alignment horizontal="center" vertical="center"/>
    </xf>
    <xf numFmtId="0" fontId="3" fillId="32" borderId="42" xfId="0" applyFont="1" applyFill="1" applyBorder="1" applyAlignment="1">
      <alignment horizontal="center" vertical="center"/>
    </xf>
    <xf numFmtId="0" fontId="3" fillId="32" borderId="47" xfId="0" applyFont="1" applyFill="1" applyBorder="1" applyAlignment="1">
      <alignment horizontal="center" vertical="center"/>
    </xf>
    <xf numFmtId="0" fontId="3" fillId="32"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17"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43" xfId="0" applyFont="1" applyFill="1" applyBorder="1" applyAlignment="1">
      <alignment horizontal="center" vertical="center"/>
    </xf>
    <xf numFmtId="0" fontId="0" fillId="32" borderId="41" xfId="0" applyFont="1" applyFill="1" applyBorder="1" applyAlignment="1">
      <alignment horizontal="center" vertical="center"/>
    </xf>
    <xf numFmtId="0" fontId="0" fillId="32" borderId="1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33" borderId="47"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7"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43"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36" borderId="47" xfId="0" applyFont="1" applyFill="1" applyBorder="1" applyAlignment="1">
      <alignment horizontal="center" vertical="center"/>
    </xf>
    <xf numFmtId="0" fontId="6" fillId="36" borderId="43"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43" xfId="0" applyFont="1" applyFill="1" applyBorder="1" applyAlignment="1">
      <alignment horizontal="center" vertical="center"/>
    </xf>
    <xf numFmtId="0" fontId="6" fillId="32" borderId="41" xfId="0" applyFont="1" applyFill="1" applyBorder="1" applyAlignment="1">
      <alignment horizontal="center" vertical="center"/>
    </xf>
    <xf numFmtId="0" fontId="6" fillId="33" borderId="41"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7" xfId="0" applyFont="1" applyFill="1" applyBorder="1" applyAlignment="1">
      <alignment horizontal="center" vertical="center"/>
    </xf>
    <xf numFmtId="0" fontId="7" fillId="35" borderId="41" xfId="0" applyFont="1" applyFill="1" applyBorder="1" applyAlignment="1">
      <alignment horizontal="center" vertical="center"/>
    </xf>
    <xf numFmtId="0" fontId="7" fillId="35" borderId="42" xfId="0" applyFont="1" applyFill="1" applyBorder="1" applyAlignment="1">
      <alignment horizontal="center" vertical="center"/>
    </xf>
    <xf numFmtId="0" fontId="6" fillId="35" borderId="41" xfId="0" applyFont="1" applyFill="1" applyBorder="1" applyAlignment="1" quotePrefix="1">
      <alignment horizontal="center"/>
    </xf>
    <xf numFmtId="0" fontId="6" fillId="35" borderId="42" xfId="0" applyFont="1" applyFill="1" applyBorder="1" applyAlignment="1" quotePrefix="1">
      <alignment horizontal="center" vertical="center"/>
    </xf>
    <xf numFmtId="0" fontId="6" fillId="35" borderId="42" xfId="0" applyFont="1" applyFill="1" applyBorder="1" applyAlignment="1">
      <alignment horizontal="center" vertical="center"/>
    </xf>
    <xf numFmtId="0" fontId="6" fillId="0" borderId="47" xfId="0" applyFont="1" applyBorder="1" applyAlignment="1">
      <alignment horizontal="center" vertical="center"/>
    </xf>
    <xf numFmtId="0" fontId="7" fillId="0" borderId="41" xfId="0" applyFont="1" applyBorder="1" applyAlignment="1">
      <alignment horizontal="center" vertical="center"/>
    </xf>
    <xf numFmtId="172" fontId="7" fillId="0" borderId="42" xfId="0" applyNumberFormat="1" applyFont="1" applyBorder="1" applyAlignment="1">
      <alignment horizontal="center" vertical="center"/>
    </xf>
    <xf numFmtId="0" fontId="6" fillId="0" borderId="42" xfId="0" applyFont="1" applyBorder="1" applyAlignment="1" quotePrefix="1">
      <alignment horizontal="center" vertical="center"/>
    </xf>
    <xf numFmtId="0" fontId="6" fillId="0" borderId="41" xfId="0" applyFont="1" applyBorder="1" applyAlignment="1" quotePrefix="1">
      <alignment horizontal="center" vertical="center"/>
    </xf>
    <xf numFmtId="172" fontId="7" fillId="36" borderId="41" xfId="0" applyNumberFormat="1" applyFont="1" applyFill="1" applyBorder="1" applyAlignment="1">
      <alignment horizontal="center" vertical="center"/>
    </xf>
    <xf numFmtId="0" fontId="7" fillId="36" borderId="42" xfId="0" applyFont="1" applyFill="1" applyBorder="1" applyAlignment="1">
      <alignment horizontal="center" vertical="center"/>
    </xf>
    <xf numFmtId="0" fontId="6" fillId="36" borderId="41" xfId="0" applyFont="1" applyFill="1" applyBorder="1" applyAlignment="1">
      <alignment horizontal="center" vertical="center"/>
    </xf>
    <xf numFmtId="0" fontId="6" fillId="36" borderId="42" xfId="0" applyFont="1" applyFill="1" applyBorder="1" applyAlignment="1">
      <alignment horizontal="center" vertical="center"/>
    </xf>
    <xf numFmtId="0" fontId="6" fillId="36" borderId="41" xfId="0" applyFont="1" applyFill="1" applyBorder="1" applyAlignment="1" quotePrefix="1">
      <alignment horizontal="center" vertical="center"/>
    </xf>
    <xf numFmtId="0" fontId="6" fillId="36" borderId="42" xfId="0" applyFont="1" applyFill="1" applyBorder="1" applyAlignment="1" quotePrefix="1">
      <alignment horizontal="center" vertical="center"/>
    </xf>
    <xf numFmtId="0" fontId="7" fillId="32" borderId="41" xfId="0" applyFont="1" applyFill="1" applyBorder="1" applyAlignment="1">
      <alignment horizontal="center" vertical="center"/>
    </xf>
    <xf numFmtId="0" fontId="8" fillId="32" borderId="41" xfId="0" applyFont="1" applyFill="1" applyBorder="1" applyAlignment="1">
      <alignment horizontal="center" vertical="center"/>
    </xf>
    <xf numFmtId="0" fontId="7" fillId="0" borderId="0" xfId="0" applyFont="1" applyFill="1" applyBorder="1" applyAlignment="1">
      <alignment horizontal="center" vertical="center" wrapText="1"/>
    </xf>
    <xf numFmtId="0" fontId="3" fillId="0" borderId="48" xfId="0" applyFont="1" applyBorder="1" applyAlignment="1">
      <alignment horizontal="center" vertical="center"/>
    </xf>
    <xf numFmtId="0" fontId="6" fillId="35" borderId="17" xfId="0" applyFont="1" applyFill="1" applyBorder="1" applyAlignment="1" quotePrefix="1">
      <alignment horizontal="center"/>
    </xf>
    <xf numFmtId="0" fontId="6" fillId="35" borderId="17" xfId="0" applyFont="1" applyFill="1" applyBorder="1" applyAlignment="1" quotePrefix="1">
      <alignment horizontal="center" vertical="center"/>
    </xf>
    <xf numFmtId="0" fontId="6" fillId="35" borderId="43" xfId="0" applyFont="1" applyFill="1" applyBorder="1" applyAlignment="1" quotePrefix="1">
      <alignment horizontal="center" vertical="center"/>
    </xf>
    <xf numFmtId="0" fontId="3" fillId="32" borderId="11" xfId="0" applyFont="1" applyFill="1" applyBorder="1" applyAlignment="1">
      <alignment horizontal="center" vertical="center"/>
    </xf>
    <xf numFmtId="1" fontId="6" fillId="4" borderId="37" xfId="0" applyNumberFormat="1" applyFont="1" applyFill="1" applyBorder="1" applyAlignment="1">
      <alignment horizontal="center"/>
    </xf>
    <xf numFmtId="1" fontId="6" fillId="33" borderId="43" xfId="0" applyNumberFormat="1" applyFont="1" applyFill="1" applyBorder="1" applyAlignment="1">
      <alignment horizontal="center"/>
    </xf>
    <xf numFmtId="0" fontId="6" fillId="32" borderId="48" xfId="0" applyNumberFormat="1" applyFont="1" applyFill="1" applyBorder="1" applyAlignment="1">
      <alignment horizontal="center"/>
    </xf>
    <xf numFmtId="0" fontId="6" fillId="32" borderId="11" xfId="0" applyFont="1" applyFill="1" applyBorder="1" applyAlignment="1" quotePrefix="1">
      <alignment horizontal="center" vertical="center"/>
    </xf>
    <xf numFmtId="0" fontId="6" fillId="33" borderId="46" xfId="0" applyFont="1" applyFill="1" applyBorder="1" applyAlignment="1" quotePrefix="1">
      <alignment horizontal="center" vertical="center"/>
    </xf>
    <xf numFmtId="0" fontId="6" fillId="33" borderId="41" xfId="0" applyFont="1" applyFill="1" applyBorder="1" applyAlignment="1" quotePrefix="1">
      <alignment horizontal="center" vertical="center"/>
    </xf>
    <xf numFmtId="0" fontId="3" fillId="33" borderId="41" xfId="0" applyFont="1" applyFill="1" applyBorder="1" applyAlignment="1" quotePrefix="1">
      <alignment horizontal="center" vertical="center"/>
    </xf>
    <xf numFmtId="0" fontId="0" fillId="32" borderId="11" xfId="0" applyFont="1" applyFill="1" applyBorder="1" applyAlignment="1">
      <alignment horizontal="center" vertical="center"/>
    </xf>
    <xf numFmtId="0" fontId="0" fillId="32" borderId="48" xfId="0" applyFont="1" applyFill="1" applyBorder="1" applyAlignment="1">
      <alignment horizontal="center" vertical="center"/>
    </xf>
    <xf numFmtId="0" fontId="6" fillId="32" borderId="11" xfId="0" applyFont="1" applyFill="1" applyBorder="1" applyAlignment="1">
      <alignment horizontal="center" vertical="center"/>
    </xf>
    <xf numFmtId="0" fontId="7" fillId="33" borderId="41" xfId="0" applyFont="1" applyFill="1" applyBorder="1" applyAlignment="1">
      <alignment horizontal="center" vertical="center"/>
    </xf>
    <xf numFmtId="0" fontId="21" fillId="33" borderId="41" xfId="0" applyFont="1" applyFill="1" applyBorder="1" applyAlignment="1">
      <alignment horizontal="center" vertical="center"/>
    </xf>
    <xf numFmtId="1" fontId="6" fillId="3" borderId="10"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Fill="1" applyBorder="1" applyAlignment="1">
      <alignment horizontal="center" vertical="center"/>
    </xf>
    <xf numFmtId="0" fontId="6" fillId="0" borderId="13" xfId="0" applyFont="1" applyBorder="1" applyAlignment="1">
      <alignment horizontal="center" wrapText="1"/>
    </xf>
    <xf numFmtId="0" fontId="6" fillId="0" borderId="19" xfId="0" applyFont="1" applyBorder="1" applyAlignment="1" quotePrefix="1">
      <alignment horizontal="center" vertical="center" wrapText="1"/>
    </xf>
    <xf numFmtId="0" fontId="6" fillId="33" borderId="16" xfId="0" applyFont="1" applyFill="1" applyBorder="1" applyAlignment="1">
      <alignment horizontal="center"/>
    </xf>
    <xf numFmtId="0" fontId="6" fillId="33" borderId="16" xfId="0" applyFont="1" applyFill="1" applyBorder="1" applyAlignment="1">
      <alignment/>
    </xf>
    <xf numFmtId="0" fontId="6" fillId="34" borderId="13" xfId="0" applyFont="1" applyFill="1" applyBorder="1" applyAlignment="1" quotePrefix="1">
      <alignment horizont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3" borderId="13" xfId="0" applyFont="1" applyFill="1" applyBorder="1" applyAlignment="1" quotePrefix="1">
      <alignment horizontal="center"/>
    </xf>
    <xf numFmtId="0" fontId="6" fillId="0" borderId="13" xfId="0" applyFont="1" applyBorder="1" applyAlignment="1" quotePrefix="1">
      <alignment horizontal="center"/>
    </xf>
    <xf numFmtId="0" fontId="6" fillId="4" borderId="13" xfId="0" applyFont="1" applyFill="1" applyBorder="1" applyAlignment="1" quotePrefix="1">
      <alignment horizontal="center"/>
    </xf>
    <xf numFmtId="0" fontId="6" fillId="32" borderId="13" xfId="0" applyFont="1" applyFill="1" applyBorder="1" applyAlignment="1" quotePrefix="1">
      <alignment horizontal="center"/>
    </xf>
    <xf numFmtId="0" fontId="6" fillId="32" borderId="12" xfId="0" applyFont="1" applyFill="1" applyBorder="1" applyAlignment="1" quotePrefix="1">
      <alignment horizontal="center"/>
    </xf>
    <xf numFmtId="0" fontId="6" fillId="33" borderId="13" xfId="0" applyFont="1" applyFill="1" applyBorder="1" applyAlignment="1" quotePrefix="1">
      <alignment horizontal="center"/>
    </xf>
    <xf numFmtId="0" fontId="3" fillId="33" borderId="13" xfId="0" applyFont="1" applyFill="1" applyBorder="1" applyAlignment="1">
      <alignment/>
    </xf>
    <xf numFmtId="0" fontId="6" fillId="5" borderId="10" xfId="0" applyFont="1" applyFill="1" applyBorder="1" applyAlignment="1">
      <alignment horizontal="center" vertical="center"/>
    </xf>
    <xf numFmtId="0" fontId="3" fillId="0" borderId="10" xfId="0" applyFont="1" applyBorder="1" applyAlignment="1">
      <alignment/>
    </xf>
    <xf numFmtId="0" fontId="6" fillId="37" borderId="10" xfId="0" applyFont="1" applyFill="1" applyBorder="1" applyAlignment="1" quotePrefix="1">
      <alignment horizontal="center"/>
    </xf>
    <xf numFmtId="0" fontId="6" fillId="3" borderId="10" xfId="0" applyFont="1" applyFill="1" applyBorder="1" applyAlignment="1" quotePrefix="1">
      <alignment horizontal="center" vertical="center"/>
    </xf>
    <xf numFmtId="1" fontId="6" fillId="4" borderId="10" xfId="0" applyNumberFormat="1" applyFont="1" applyFill="1" applyBorder="1" applyAlignment="1" quotePrefix="1">
      <alignment horizontal="center" vertical="center"/>
    </xf>
    <xf numFmtId="0" fontId="3" fillId="0" borderId="10" xfId="0" applyFont="1" applyBorder="1" applyAlignment="1">
      <alignment wrapText="1"/>
    </xf>
    <xf numFmtId="0" fontId="6" fillId="37" borderId="10" xfId="0" applyFont="1" applyFill="1" applyBorder="1" applyAlignment="1" quotePrefix="1">
      <alignment horizontal="center" vertical="center"/>
    </xf>
    <xf numFmtId="0" fontId="6" fillId="4" borderId="10" xfId="0" applyFont="1" applyFill="1" applyBorder="1" applyAlignment="1">
      <alignment horizontal="center" vertical="center"/>
    </xf>
    <xf numFmtId="0" fontId="0" fillId="34" borderId="10" xfId="0" applyFont="1" applyFill="1" applyBorder="1" applyAlignment="1">
      <alignment horizontal="center" vertical="center"/>
    </xf>
    <xf numFmtId="0" fontId="6" fillId="5" borderId="10" xfId="0" applyFont="1" applyFill="1" applyBorder="1" applyAlignment="1" quotePrefix="1">
      <alignment horizontal="center" vertical="center"/>
    </xf>
    <xf numFmtId="0" fontId="7" fillId="5" borderId="10" xfId="0" applyFont="1" applyFill="1" applyBorder="1" applyAlignment="1">
      <alignment horizontal="center" vertical="center"/>
    </xf>
    <xf numFmtId="0" fontId="7" fillId="4" borderId="10" xfId="0" applyFont="1" applyFill="1" applyBorder="1" applyAlignment="1">
      <alignment horizontal="center" vertical="center"/>
    </xf>
    <xf numFmtId="0" fontId="0" fillId="35" borderId="10" xfId="0" applyFont="1" applyFill="1" applyBorder="1" applyAlignment="1">
      <alignment/>
    </xf>
    <xf numFmtId="0" fontId="0" fillId="35" borderId="10" xfId="0" applyFont="1" applyFill="1" applyBorder="1" applyAlignment="1">
      <alignment horizontal="center" vertical="center"/>
    </xf>
    <xf numFmtId="0" fontId="7" fillId="5" borderId="10" xfId="0" applyFont="1" applyFill="1" applyBorder="1" applyAlignment="1">
      <alignment horizontal="center" vertical="center"/>
    </xf>
    <xf numFmtId="0" fontId="6" fillId="37" borderId="10" xfId="0" applyFont="1" applyFill="1" applyBorder="1" applyAlignment="1">
      <alignment horizontal="center" vertical="center"/>
    </xf>
    <xf numFmtId="0" fontId="0" fillId="0" borderId="10" xfId="0" applyFont="1" applyBorder="1" applyAlignment="1">
      <alignment/>
    </xf>
    <xf numFmtId="0" fontId="7" fillId="4" borderId="10" xfId="0" applyFont="1" applyFill="1" applyBorder="1" applyAlignment="1" quotePrefix="1">
      <alignment horizontal="center" vertical="center"/>
    </xf>
    <xf numFmtId="0" fontId="21" fillId="32" borderId="10" xfId="0" applyFont="1" applyFill="1" applyBorder="1" applyAlignment="1">
      <alignment horizontal="center" vertical="center"/>
    </xf>
    <xf numFmtId="0" fontId="21" fillId="33" borderId="10" xfId="0" applyFont="1" applyFill="1" applyBorder="1" applyAlignment="1">
      <alignment horizontal="center" vertical="center"/>
    </xf>
    <xf numFmtId="0" fontId="3" fillId="38" borderId="39" xfId="0" applyFont="1" applyFill="1" applyBorder="1" applyAlignment="1">
      <alignment horizontal="center" vertical="center" wrapText="1"/>
    </xf>
    <xf numFmtId="0" fontId="6" fillId="0" borderId="39" xfId="0" applyFont="1" applyBorder="1" applyAlignment="1">
      <alignment horizontal="center" vertical="center" wrapText="1"/>
    </xf>
    <xf numFmtId="0" fontId="3" fillId="0" borderId="39" xfId="0" applyFont="1" applyBorder="1" applyAlignment="1">
      <alignment horizontal="left" vertical="center" wrapText="1"/>
    </xf>
    <xf numFmtId="0" fontId="6" fillId="38" borderId="39" xfId="0" applyFont="1" applyFill="1" applyBorder="1" applyAlignment="1">
      <alignment horizontal="left" vertical="center" wrapText="1"/>
    </xf>
    <xf numFmtId="0" fontId="6" fillId="0" borderId="39" xfId="0" applyFont="1" applyBorder="1" applyAlignment="1">
      <alignment horizontal="left" vertical="center" wrapText="1"/>
    </xf>
    <xf numFmtId="0" fontId="7" fillId="0" borderId="39" xfId="0" applyFont="1" applyBorder="1" applyAlignment="1">
      <alignment horizontal="left" vertical="center" wrapText="1"/>
    </xf>
    <xf numFmtId="0" fontId="6" fillId="0" borderId="45" xfId="0" applyFont="1" applyBorder="1" applyAlignment="1">
      <alignment horizontal="left" vertical="center" wrapText="1"/>
    </xf>
    <xf numFmtId="0" fontId="3" fillId="0" borderId="41" xfId="0" applyFont="1" applyBorder="1" applyAlignment="1">
      <alignment/>
    </xf>
    <xf numFmtId="0" fontId="3" fillId="0" borderId="42" xfId="0" applyFont="1" applyBorder="1" applyAlignment="1">
      <alignment/>
    </xf>
    <xf numFmtId="0" fontId="3" fillId="0" borderId="41" xfId="0" applyFont="1" applyBorder="1" applyAlignment="1">
      <alignment wrapText="1"/>
    </xf>
    <xf numFmtId="0" fontId="3" fillId="0" borderId="42" xfId="0" applyFont="1" applyBorder="1" applyAlignment="1">
      <alignment wrapText="1"/>
    </xf>
    <xf numFmtId="0" fontId="0" fillId="35" borderId="41" xfId="0" applyFont="1" applyFill="1" applyBorder="1" applyAlignment="1">
      <alignment/>
    </xf>
    <xf numFmtId="0" fontId="0" fillId="35" borderId="42" xfId="0" applyFont="1" applyFill="1" applyBorder="1" applyAlignment="1">
      <alignment/>
    </xf>
    <xf numFmtId="0" fontId="3" fillId="36" borderId="51" xfId="0" applyFont="1" applyFill="1" applyBorder="1" applyAlignment="1" quotePrefix="1">
      <alignment horizontal="center" vertical="center"/>
    </xf>
    <xf numFmtId="0" fontId="6" fillId="36" borderId="51" xfId="0" applyFont="1" applyFill="1" applyBorder="1" applyAlignment="1" quotePrefix="1">
      <alignment horizontal="center" vertical="center"/>
    </xf>
    <xf numFmtId="0" fontId="6" fillId="36" borderId="51" xfId="0" applyFont="1" applyFill="1" applyBorder="1" applyAlignment="1">
      <alignment horizontal="center" vertical="center"/>
    </xf>
    <xf numFmtId="0" fontId="3" fillId="36" borderId="51" xfId="0" applyFont="1" applyFill="1" applyBorder="1" applyAlignment="1">
      <alignment horizontal="center" vertical="center"/>
    </xf>
    <xf numFmtId="0" fontId="0" fillId="36" borderId="51" xfId="0" applyFont="1" applyFill="1" applyBorder="1" applyAlignment="1">
      <alignment horizontal="center" vertical="center"/>
    </xf>
    <xf numFmtId="0" fontId="3" fillId="0" borderId="41" xfId="0" applyFont="1" applyBorder="1" applyAlignment="1" quotePrefix="1">
      <alignment horizontal="center" vertical="center"/>
    </xf>
    <xf numFmtId="0" fontId="6" fillId="37" borderId="41" xfId="0" applyFont="1" applyFill="1" applyBorder="1" applyAlignment="1" quotePrefix="1">
      <alignment horizontal="center"/>
    </xf>
    <xf numFmtId="0" fontId="6" fillId="37" borderId="41" xfId="0" applyFont="1" applyFill="1" applyBorder="1" applyAlignment="1" quotePrefix="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1" xfId="0" applyFont="1" applyFill="1" applyBorder="1" applyAlignment="1" quotePrefix="1">
      <alignment horizontal="center" vertical="center"/>
    </xf>
    <xf numFmtId="0" fontId="6" fillId="5" borderId="42" xfId="0" applyFont="1" applyFill="1" applyBorder="1" applyAlignment="1" quotePrefix="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1" xfId="0" applyFont="1" applyFill="1" applyBorder="1" applyAlignment="1">
      <alignment horizontal="center" vertical="center"/>
    </xf>
    <xf numFmtId="0" fontId="0" fillId="0" borderId="41" xfId="0" applyFont="1" applyBorder="1" applyAlignment="1">
      <alignment/>
    </xf>
    <xf numFmtId="0" fontId="7" fillId="36" borderId="41" xfId="0" applyFont="1" applyFill="1" applyBorder="1" applyAlignment="1">
      <alignment horizontal="center" vertical="center"/>
    </xf>
    <xf numFmtId="0" fontId="3" fillId="36" borderId="11" xfId="0" applyFont="1" applyFill="1" applyBorder="1" applyAlignment="1" quotePrefix="1">
      <alignment horizontal="center" vertical="center"/>
    </xf>
    <xf numFmtId="0" fontId="6" fillId="36" borderId="11" xfId="0" applyFont="1" applyFill="1" applyBorder="1" applyAlignment="1" quotePrefix="1">
      <alignment horizontal="center" vertical="center"/>
    </xf>
    <xf numFmtId="0" fontId="6" fillId="36" borderId="11" xfId="0" applyFont="1" applyFill="1" applyBorder="1" applyAlignment="1">
      <alignment horizontal="center" vertical="center"/>
    </xf>
    <xf numFmtId="0" fontId="3" fillId="36" borderId="11" xfId="0" applyFont="1" applyFill="1" applyBorder="1" applyAlignment="1">
      <alignment horizontal="center" vertical="center"/>
    </xf>
    <xf numFmtId="0" fontId="0" fillId="36" borderId="1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24" xfId="0" applyFont="1" applyFill="1" applyBorder="1" applyAlignment="1">
      <alignment horizontal="center" vertical="center"/>
    </xf>
    <xf numFmtId="0" fontId="6" fillId="4" borderId="41" xfId="0" applyFont="1" applyFill="1" applyBorder="1" applyAlignment="1" quotePrefix="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8" fillId="4" borderId="41" xfId="0" applyFont="1" applyFill="1" applyBorder="1" applyAlignment="1">
      <alignment horizontal="center" vertical="center"/>
    </xf>
    <xf numFmtId="0" fontId="3" fillId="33" borderId="51" xfId="0" applyFont="1" applyFill="1" applyBorder="1" applyAlignment="1">
      <alignment horizontal="center" vertical="center"/>
    </xf>
    <xf numFmtId="0" fontId="7" fillId="33" borderId="51" xfId="0" applyFont="1" applyFill="1" applyBorder="1" applyAlignment="1">
      <alignment horizontal="center" vertical="center"/>
    </xf>
    <xf numFmtId="0" fontId="6" fillId="32" borderId="42" xfId="0" applyFont="1" applyFill="1" applyBorder="1" applyAlignment="1" quotePrefix="1">
      <alignment horizontal="center" vertical="center"/>
    </xf>
    <xf numFmtId="0" fontId="6" fillId="32" borderId="42" xfId="0" applyFont="1" applyFill="1" applyBorder="1" applyAlignment="1">
      <alignment horizontal="center" vertical="center"/>
    </xf>
    <xf numFmtId="0" fontId="0" fillId="32" borderId="42" xfId="0" applyFont="1" applyFill="1" applyBorder="1" applyAlignment="1">
      <alignment horizontal="center" vertical="center"/>
    </xf>
    <xf numFmtId="0" fontId="7" fillId="32" borderId="42" xfId="0" applyFont="1" applyFill="1" applyBorder="1" applyAlignment="1">
      <alignment horizontal="center" vertical="center"/>
    </xf>
    <xf numFmtId="0" fontId="21" fillId="32" borderId="42" xfId="0" applyFont="1" applyFill="1" applyBorder="1" applyAlignment="1">
      <alignment horizontal="center" vertical="center"/>
    </xf>
    <xf numFmtId="0" fontId="8" fillId="32" borderId="42" xfId="0" applyFont="1" applyFill="1" applyBorder="1" applyAlignment="1">
      <alignment horizontal="center" vertical="center"/>
    </xf>
    <xf numFmtId="0" fontId="3" fillId="4" borderId="54" xfId="0" applyFont="1" applyFill="1" applyBorder="1" applyAlignment="1">
      <alignment horizontal="center" vertical="center"/>
    </xf>
    <xf numFmtId="0" fontId="7" fillId="33" borderId="42" xfId="0" applyFont="1" applyFill="1" applyBorder="1" applyAlignment="1">
      <alignment horizontal="center" vertical="center"/>
    </xf>
    <xf numFmtId="0" fontId="3" fillId="32" borderId="51" xfId="0" applyFont="1" applyFill="1" applyBorder="1" applyAlignment="1">
      <alignment horizontal="center" vertical="center"/>
    </xf>
    <xf numFmtId="0" fontId="6" fillId="32" borderId="51" xfId="0" applyFont="1" applyFill="1" applyBorder="1" applyAlignment="1">
      <alignment horizontal="center" vertical="center"/>
    </xf>
    <xf numFmtId="0" fontId="6" fillId="32" borderId="51" xfId="0" applyFont="1" applyFill="1" applyBorder="1" applyAlignment="1" quotePrefix="1">
      <alignment horizontal="center" vertical="center"/>
    </xf>
    <xf numFmtId="0" fontId="0" fillId="32" borderId="51" xfId="0" applyFont="1" applyFill="1" applyBorder="1" applyAlignment="1">
      <alignment horizontal="center" vertical="center"/>
    </xf>
    <xf numFmtId="0" fontId="3" fillId="32" borderId="55" xfId="0" applyFont="1" applyFill="1" applyBorder="1" applyAlignment="1">
      <alignment horizontal="center" vertical="center"/>
    </xf>
    <xf numFmtId="0" fontId="6" fillId="32" borderId="56" xfId="0" applyFont="1" applyFill="1" applyBorder="1" applyAlignment="1">
      <alignment horizontal="center" vertical="center"/>
    </xf>
    <xf numFmtId="0" fontId="3" fillId="32" borderId="57" xfId="0" applyFont="1" applyFill="1" applyBorder="1" applyAlignment="1">
      <alignment horizontal="center" vertical="center"/>
    </xf>
    <xf numFmtId="0" fontId="6" fillId="32" borderId="58" xfId="0" applyFont="1" applyFill="1" applyBorder="1" applyAlignment="1" quotePrefix="1">
      <alignment horizontal="center"/>
    </xf>
    <xf numFmtId="0" fontId="3" fillId="32" borderId="51" xfId="0" applyFont="1" applyFill="1" applyBorder="1" applyAlignment="1" quotePrefix="1">
      <alignment horizontal="center" vertical="center"/>
    </xf>
    <xf numFmtId="0" fontId="8" fillId="4" borderId="42" xfId="0" applyFont="1" applyFill="1" applyBorder="1" applyAlignment="1">
      <alignment horizontal="center" vertical="center"/>
    </xf>
    <xf numFmtId="0" fontId="3" fillId="0" borderId="11" xfId="0" applyFont="1" applyBorder="1" applyAlignment="1" quotePrefix="1">
      <alignment horizontal="center" vertical="center"/>
    </xf>
    <xf numFmtId="0" fontId="6" fillId="0" borderId="48" xfId="0" applyFont="1" applyBorder="1" applyAlignment="1">
      <alignment horizontal="center" vertical="center"/>
    </xf>
    <xf numFmtId="1" fontId="6" fillId="36" borderId="29" xfId="0" applyNumberFormat="1" applyFont="1" applyFill="1" applyBorder="1" applyAlignment="1">
      <alignment horizontal="center"/>
    </xf>
    <xf numFmtId="1" fontId="6" fillId="36" borderId="59" xfId="0" applyNumberFormat="1" applyFont="1" applyFill="1" applyBorder="1" applyAlignment="1">
      <alignment horizontal="center"/>
    </xf>
    <xf numFmtId="0" fontId="6" fillId="36" borderId="33" xfId="0" applyFont="1" applyFill="1" applyBorder="1" applyAlignment="1" quotePrefix="1">
      <alignment horizontal="center"/>
    </xf>
    <xf numFmtId="0" fontId="3" fillId="0" borderId="24"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3" fillId="34" borderId="60" xfId="0" applyFont="1" applyFill="1" applyBorder="1" applyAlignment="1">
      <alignment horizontal="center" vertical="center"/>
    </xf>
    <xf numFmtId="0" fontId="3" fillId="0" borderId="61" xfId="0" applyFont="1" applyBorder="1" applyAlignment="1" quotePrefix="1">
      <alignment horizontal="center" vertical="center"/>
    </xf>
    <xf numFmtId="0" fontId="6" fillId="32" borderId="40" xfId="0" applyFont="1" applyFill="1" applyBorder="1" applyAlignment="1" quotePrefix="1">
      <alignment horizontal="center" vertical="center"/>
    </xf>
    <xf numFmtId="0" fontId="6" fillId="33" borderId="22" xfId="0" applyFont="1" applyFill="1" applyBorder="1" applyAlignment="1" quotePrefix="1">
      <alignment horizontal="center" vertical="center"/>
    </xf>
    <xf numFmtId="0" fontId="6" fillId="33" borderId="22" xfId="0" applyFont="1" applyFill="1" applyBorder="1" applyAlignment="1">
      <alignment horizontal="center" vertical="center"/>
    </xf>
    <xf numFmtId="0" fontId="3" fillId="38" borderId="45" xfId="0" applyFont="1" applyFill="1" applyBorder="1" applyAlignment="1">
      <alignment horizontal="center" vertical="center" wrapText="1"/>
    </xf>
    <xf numFmtId="0" fontId="3" fillId="38" borderId="45" xfId="0" applyFont="1" applyFill="1" applyBorder="1" applyAlignment="1">
      <alignment horizontal="left" vertical="center" wrapText="1"/>
    </xf>
    <xf numFmtId="0" fontId="6" fillId="35" borderId="46"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40" xfId="0" applyFont="1" applyFill="1" applyBorder="1" applyAlignment="1">
      <alignment horizontal="center" vertical="center"/>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3" borderId="33" xfId="0" applyFont="1" applyFill="1" applyBorder="1" applyAlignment="1">
      <alignment horizontal="center" vertical="center"/>
    </xf>
    <xf numFmtId="0" fontId="6" fillId="34" borderId="33" xfId="0" applyFont="1" applyFill="1" applyBorder="1" applyAlignment="1">
      <alignment horizontal="center" vertical="center"/>
    </xf>
    <xf numFmtId="0" fontId="6" fillId="0" borderId="40" xfId="0" applyFont="1" applyBorder="1" applyAlignment="1">
      <alignment horizontal="center" vertical="center"/>
    </xf>
    <xf numFmtId="0" fontId="6" fillId="36" borderId="46" xfId="0" applyFont="1" applyFill="1" applyBorder="1" applyAlignment="1" quotePrefix="1">
      <alignment horizontal="center" vertical="center"/>
    </xf>
    <xf numFmtId="0" fontId="6" fillId="36" borderId="33" xfId="0" applyFont="1" applyFill="1" applyBorder="1" applyAlignment="1" quotePrefix="1">
      <alignment horizontal="center" vertical="center"/>
    </xf>
    <xf numFmtId="0" fontId="6" fillId="36" borderId="40" xfId="0" applyFont="1" applyFill="1" applyBorder="1" applyAlignment="1" quotePrefix="1">
      <alignment horizontal="center" vertical="center"/>
    </xf>
    <xf numFmtId="0" fontId="6" fillId="4" borderId="46" xfId="0" applyFont="1" applyFill="1" applyBorder="1" applyAlignment="1" quotePrefix="1">
      <alignment horizontal="center" vertical="center"/>
    </xf>
    <xf numFmtId="0" fontId="6" fillId="4" borderId="33" xfId="0" applyFont="1" applyFill="1" applyBorder="1" applyAlignment="1" quotePrefix="1">
      <alignment horizontal="center" vertical="center"/>
    </xf>
    <xf numFmtId="0" fontId="6" fillId="33" borderId="31" xfId="0" applyFont="1" applyFill="1" applyBorder="1" applyAlignment="1" quotePrefix="1">
      <alignment horizontal="center" vertical="center"/>
    </xf>
    <xf numFmtId="0" fontId="6" fillId="32" borderId="43" xfId="0" applyFont="1" applyFill="1" applyBorder="1" applyAlignment="1">
      <alignment horizontal="center" vertical="center"/>
    </xf>
    <xf numFmtId="0" fontId="3" fillId="33" borderId="62" xfId="0" applyFont="1" applyFill="1" applyBorder="1" applyAlignment="1">
      <alignment horizontal="center" vertical="center"/>
    </xf>
    <xf numFmtId="0" fontId="6" fillId="0" borderId="63" xfId="0" applyFont="1" applyBorder="1" applyAlignment="1" quotePrefix="1">
      <alignment horizontal="center"/>
    </xf>
    <xf numFmtId="0" fontId="7" fillId="0" borderId="56" xfId="0" applyFont="1" applyFill="1" applyBorder="1" applyAlignment="1">
      <alignment horizontal="center" vertical="center"/>
    </xf>
    <xf numFmtId="0" fontId="6" fillId="0" borderId="63" xfId="0" applyFont="1" applyBorder="1" applyAlignment="1" quotePrefix="1">
      <alignment horizontal="left" vertical="center" wrapText="1"/>
    </xf>
    <xf numFmtId="0" fontId="6" fillId="0" borderId="46" xfId="0" applyFont="1" applyBorder="1" applyAlignment="1" quotePrefix="1">
      <alignment horizontal="center"/>
    </xf>
    <xf numFmtId="0" fontId="6" fillId="0" borderId="33" xfId="0" applyFont="1" applyBorder="1" applyAlignment="1" quotePrefix="1">
      <alignment horizontal="center"/>
    </xf>
    <xf numFmtId="0" fontId="6" fillId="0" borderId="40" xfId="0" applyFont="1" applyBorder="1" applyAlignment="1" quotePrefix="1">
      <alignment horizontal="center"/>
    </xf>
    <xf numFmtId="0" fontId="6" fillId="3" borderId="33" xfId="0" applyFont="1" applyFill="1" applyBorder="1" applyAlignment="1" quotePrefix="1">
      <alignment horizontal="center" vertical="center"/>
    </xf>
    <xf numFmtId="0" fontId="6" fillId="0" borderId="33" xfId="0" applyFont="1" applyBorder="1" applyAlignment="1" quotePrefix="1">
      <alignment horizontal="center" vertical="center"/>
    </xf>
    <xf numFmtId="0" fontId="6" fillId="34" borderId="33" xfId="0" applyFont="1" applyFill="1" applyBorder="1" applyAlignment="1" quotePrefix="1">
      <alignment horizontal="center" vertical="center"/>
    </xf>
    <xf numFmtId="0" fontId="6" fillId="0" borderId="40" xfId="0" applyFont="1" applyBorder="1" applyAlignment="1" quotePrefix="1">
      <alignment horizontal="center" vertical="center"/>
    </xf>
    <xf numFmtId="0" fontId="6" fillId="0" borderId="64" xfId="0" applyFont="1" applyBorder="1" applyAlignment="1">
      <alignment horizontal="center" vertical="center"/>
    </xf>
    <xf numFmtId="0" fontId="6" fillId="4" borderId="19"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65" xfId="0" applyFont="1" applyFill="1" applyBorder="1" applyAlignment="1">
      <alignment horizontal="center" vertical="center"/>
    </xf>
    <xf numFmtId="0" fontId="21" fillId="32" borderId="41"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40" xfId="0" applyFont="1" applyFill="1" applyBorder="1" applyAlignment="1">
      <alignment horizontal="center" vertical="center"/>
    </xf>
    <xf numFmtId="0" fontId="6" fillId="36" borderId="57" xfId="0" applyFont="1" applyFill="1" applyBorder="1" applyAlignment="1" quotePrefix="1">
      <alignment horizontal="center"/>
    </xf>
    <xf numFmtId="0" fontId="0" fillId="36" borderId="55" xfId="0" applyFont="1" applyFill="1" applyBorder="1" applyAlignment="1">
      <alignment horizontal="center" vertical="center"/>
    </xf>
    <xf numFmtId="0" fontId="6" fillId="36" borderId="44" xfId="0" applyFont="1" applyFill="1" applyBorder="1" applyAlignment="1" quotePrefix="1">
      <alignment horizontal="center"/>
    </xf>
    <xf numFmtId="0" fontId="0" fillId="36" borderId="48" xfId="0" applyFont="1" applyFill="1" applyBorder="1" applyAlignment="1">
      <alignment horizontal="center" vertical="center"/>
    </xf>
    <xf numFmtId="0" fontId="3" fillId="32" borderId="11" xfId="0" applyFont="1" applyFill="1" applyBorder="1" applyAlignment="1" quotePrefix="1">
      <alignment horizontal="center" vertical="center"/>
    </xf>
    <xf numFmtId="0" fontId="6" fillId="32" borderId="39" xfId="0" applyFont="1" applyFill="1" applyBorder="1" applyAlignment="1">
      <alignment horizontal="center" vertical="center"/>
    </xf>
    <xf numFmtId="0" fontId="6" fillId="32" borderId="39" xfId="0" applyFont="1" applyFill="1" applyBorder="1" applyAlignment="1">
      <alignment horizontal="left" vertical="center" wrapText="1"/>
    </xf>
    <xf numFmtId="0" fontId="6" fillId="32" borderId="39" xfId="0" applyFont="1" applyFill="1" applyBorder="1" applyAlignment="1">
      <alignment horizontal="center" vertical="center" wrapText="1"/>
    </xf>
    <xf numFmtId="0" fontId="3" fillId="32" borderId="39" xfId="0" applyFont="1" applyFill="1" applyBorder="1" applyAlignment="1">
      <alignment horizontal="center" vertical="center"/>
    </xf>
    <xf numFmtId="0" fontId="3" fillId="32" borderId="39" xfId="0" applyFont="1" applyFill="1" applyBorder="1" applyAlignment="1">
      <alignment horizontal="left" vertical="center" wrapText="1"/>
    </xf>
    <xf numFmtId="0" fontId="3" fillId="32" borderId="45" xfId="0" applyFont="1" applyFill="1" applyBorder="1" applyAlignment="1">
      <alignment horizontal="center" vertical="center"/>
    </xf>
    <xf numFmtId="0" fontId="3" fillId="32" borderId="34" xfId="0" applyFont="1" applyFill="1" applyBorder="1" applyAlignment="1">
      <alignment horizontal="center" vertical="center"/>
    </xf>
    <xf numFmtId="0" fontId="3" fillId="32" borderId="45" xfId="0" applyFont="1" applyFill="1" applyBorder="1" applyAlignment="1">
      <alignment horizontal="left" vertical="center" wrapText="1"/>
    </xf>
    <xf numFmtId="0" fontId="6" fillId="32" borderId="63" xfId="0" applyFont="1" applyFill="1" applyBorder="1" applyAlignment="1">
      <alignment horizontal="center" vertical="center"/>
    </xf>
    <xf numFmtId="0" fontId="6" fillId="32" borderId="63" xfId="0" applyFont="1" applyFill="1" applyBorder="1" applyAlignment="1">
      <alignment horizontal="left" vertical="center" wrapText="1"/>
    </xf>
    <xf numFmtId="0" fontId="3" fillId="32" borderId="39" xfId="0" applyFont="1" applyFill="1" applyBorder="1" applyAlignment="1">
      <alignment horizontal="center" vertical="center" wrapText="1"/>
    </xf>
    <xf numFmtId="0" fontId="0" fillId="0" borderId="0" xfId="0" applyAlignment="1">
      <alignment horizontal="left" wrapText="1"/>
    </xf>
    <xf numFmtId="0" fontId="17" fillId="0" borderId="0" xfId="0" applyFont="1" applyAlignment="1">
      <alignment/>
    </xf>
    <xf numFmtId="0" fontId="11" fillId="0" borderId="13"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3" xfId="0" applyFont="1" applyBorder="1" applyAlignment="1">
      <alignment horizontal="center" vertical="center" wrapText="1"/>
    </xf>
    <xf numFmtId="0" fontId="13" fillId="0" borderId="39" xfId="0" applyFont="1" applyBorder="1" applyAlignment="1">
      <alignment horizontal="center" vertical="center" wrapText="1"/>
    </xf>
    <xf numFmtId="0" fontId="11" fillId="0" borderId="39" xfId="0" applyNumberFormat="1" applyFont="1" applyBorder="1" applyAlignment="1">
      <alignment horizontal="center" vertical="center" wrapText="1"/>
    </xf>
    <xf numFmtId="0" fontId="11" fillId="0" borderId="45" xfId="0" applyNumberFormat="1" applyFont="1" applyBorder="1" applyAlignment="1">
      <alignment horizontal="center" vertical="center" wrapText="1"/>
    </xf>
    <xf numFmtId="0" fontId="13" fillId="0" borderId="41"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45" xfId="0" applyFont="1" applyBorder="1" applyAlignment="1">
      <alignment horizontal="center" vertical="center"/>
    </xf>
    <xf numFmtId="0" fontId="22" fillId="0" borderId="0" xfId="0" applyFont="1" applyAlignment="1">
      <alignment/>
    </xf>
    <xf numFmtId="0" fontId="11" fillId="0" borderId="51" xfId="0" applyFont="1" applyBorder="1" applyAlignment="1">
      <alignment horizontal="center" vertical="center" wrapText="1"/>
    </xf>
    <xf numFmtId="0" fontId="13" fillId="0" borderId="51" xfId="0" applyFont="1" applyBorder="1" applyAlignment="1">
      <alignment horizontal="center" vertical="center" wrapText="1"/>
    </xf>
    <xf numFmtId="0" fontId="11" fillId="0" borderId="55" xfId="0" applyFont="1" applyBorder="1" applyAlignment="1">
      <alignment horizontal="center" vertical="center" wrapText="1"/>
    </xf>
    <xf numFmtId="0" fontId="13" fillId="0" borderId="42" xfId="0" applyFont="1" applyFill="1" applyBorder="1" applyAlignment="1">
      <alignment horizontal="center" vertical="center" wrapText="1"/>
    </xf>
    <xf numFmtId="0" fontId="25" fillId="0" borderId="0" xfId="0" applyFont="1" applyAlignment="1">
      <alignment/>
    </xf>
    <xf numFmtId="0" fontId="26" fillId="0" borderId="0" xfId="0" applyFont="1" applyAlignment="1">
      <alignment/>
    </xf>
    <xf numFmtId="0" fontId="18" fillId="0" borderId="0" xfId="0" applyFont="1" applyAlignment="1">
      <alignment/>
    </xf>
    <xf numFmtId="0" fontId="18" fillId="0" borderId="0" xfId="0" applyFont="1" applyAlignment="1">
      <alignment/>
    </xf>
    <xf numFmtId="0" fontId="27" fillId="0" borderId="0" xfId="0" applyFont="1" applyAlignment="1">
      <alignment/>
    </xf>
    <xf numFmtId="0" fontId="27" fillId="0" borderId="0" xfId="0" applyFont="1" applyAlignment="1">
      <alignment/>
    </xf>
    <xf numFmtId="0" fontId="27" fillId="0" borderId="0" xfId="0" applyFont="1" applyAlignment="1">
      <alignment horizontal="center"/>
    </xf>
    <xf numFmtId="0" fontId="27" fillId="0" borderId="0" xfId="0" applyFont="1" applyAlignment="1">
      <alignment horizontal="left" wrapText="1"/>
    </xf>
    <xf numFmtId="0" fontId="27" fillId="0" borderId="0" xfId="0" applyFont="1" applyAlignment="1">
      <alignment wrapText="1"/>
    </xf>
    <xf numFmtId="0" fontId="25" fillId="0" borderId="0" xfId="0" applyFont="1" applyAlignment="1">
      <alignment/>
    </xf>
    <xf numFmtId="0" fontId="25" fillId="0" borderId="0" xfId="0" applyFont="1" applyAlignment="1">
      <alignment horizontal="left" wrapText="1"/>
    </xf>
    <xf numFmtId="0" fontId="28" fillId="0" borderId="0" xfId="0" applyFont="1" applyAlignment="1">
      <alignment horizontal="left" wrapText="1"/>
    </xf>
    <xf numFmtId="0" fontId="22" fillId="0" borderId="0" xfId="0" applyFont="1" applyAlignment="1">
      <alignment horizontal="right"/>
    </xf>
    <xf numFmtId="0" fontId="18" fillId="0" borderId="0" xfId="0" applyFont="1" applyAlignment="1">
      <alignment horizontal="right"/>
    </xf>
    <xf numFmtId="0" fontId="22" fillId="0" borderId="0" xfId="0" applyFont="1" applyAlignment="1">
      <alignment horizontal="left"/>
    </xf>
    <xf numFmtId="0" fontId="29" fillId="0" borderId="0" xfId="0" applyFont="1" applyAlignment="1">
      <alignment horizontal="right"/>
    </xf>
    <xf numFmtId="0" fontId="30"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0" fontId="25" fillId="0" borderId="0" xfId="0" applyFont="1" applyAlignment="1">
      <alignment horizontal="center" wrapText="1"/>
    </xf>
    <xf numFmtId="0" fontId="28" fillId="0" borderId="0" xfId="0" applyFont="1" applyAlignment="1">
      <alignment horizontal="center" wrapText="1"/>
    </xf>
    <xf numFmtId="0" fontId="0" fillId="0" borderId="0" xfId="0" applyAlignment="1">
      <alignment horizontal="center" wrapText="1"/>
    </xf>
    <xf numFmtId="0" fontId="25" fillId="0" borderId="0" xfId="0" applyNumberFormat="1" applyFont="1" applyAlignment="1">
      <alignment horizontal="left" wrapText="1"/>
    </xf>
    <xf numFmtId="0" fontId="27" fillId="0" borderId="0" xfId="0" applyNumberFormat="1" applyFont="1" applyAlignment="1">
      <alignment horizontal="left"/>
    </xf>
    <xf numFmtId="0" fontId="35" fillId="0" borderId="0" xfId="0" applyFont="1" applyAlignment="1">
      <alignment horizontal="left" wrapText="1"/>
    </xf>
    <xf numFmtId="0" fontId="36" fillId="0" borderId="0" xfId="0" applyFont="1" applyAlignment="1">
      <alignment/>
    </xf>
    <xf numFmtId="0" fontId="25" fillId="0" borderId="0" xfId="0" applyFont="1" applyAlignment="1">
      <alignment horizontal="center"/>
    </xf>
    <xf numFmtId="0" fontId="15" fillId="0" borderId="39" xfId="0" applyFont="1" applyBorder="1" applyAlignment="1">
      <alignment horizontal="center" vertical="center" wrapText="1"/>
    </xf>
    <xf numFmtId="0" fontId="15" fillId="0" borderId="45" xfId="0" applyFont="1" applyBorder="1" applyAlignment="1">
      <alignment horizontal="center" vertical="center" wrapText="1"/>
    </xf>
    <xf numFmtId="0" fontId="33" fillId="0" borderId="13" xfId="0" applyFont="1" applyFill="1" applyBorder="1" applyAlignment="1">
      <alignment horizontal="center" vertical="center"/>
    </xf>
    <xf numFmtId="0" fontId="33" fillId="0" borderId="16" xfId="0" applyFont="1" applyFill="1" applyBorder="1" applyAlignment="1" quotePrefix="1">
      <alignment horizontal="center" vertical="center"/>
    </xf>
    <xf numFmtId="0" fontId="33" fillId="0" borderId="19" xfId="0" applyFont="1" applyFill="1" applyBorder="1" applyAlignment="1" quotePrefix="1">
      <alignment horizontal="center" vertical="center" wrapText="1"/>
    </xf>
    <xf numFmtId="0" fontId="33" fillId="0" borderId="16" xfId="0" applyFont="1" applyFill="1" applyBorder="1" applyAlignment="1">
      <alignment horizontal="center" vertical="center"/>
    </xf>
    <xf numFmtId="0" fontId="33" fillId="0" borderId="67" xfId="0" applyFont="1" applyFill="1" applyBorder="1" applyAlignment="1">
      <alignment horizontal="center" vertical="distributed" wrapText="1"/>
    </xf>
    <xf numFmtId="0" fontId="14" fillId="0" borderId="66"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39" xfId="0" applyFont="1" applyFill="1" applyBorder="1" applyAlignment="1">
      <alignment horizontal="center" vertical="center"/>
    </xf>
    <xf numFmtId="0" fontId="14" fillId="0" borderId="24" xfId="0" applyFont="1" applyFill="1" applyBorder="1" applyAlignment="1">
      <alignment horizontal="left" vertical="center" wrapText="1"/>
    </xf>
    <xf numFmtId="0" fontId="14" fillId="0" borderId="68" xfId="0" applyFont="1" applyFill="1" applyBorder="1" applyAlignment="1">
      <alignment horizontal="center" vertical="center"/>
    </xf>
    <xf numFmtId="0" fontId="14" fillId="0" borderId="69" xfId="0" applyFont="1" applyFill="1" applyBorder="1" applyAlignment="1">
      <alignment horizontal="left" vertical="center" wrapText="1"/>
    </xf>
    <xf numFmtId="0" fontId="33" fillId="0" borderId="5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52" xfId="0" applyFont="1" applyFill="1" applyBorder="1" applyAlignment="1">
      <alignment horizontal="left" vertical="center" wrapText="1"/>
    </xf>
    <xf numFmtId="0" fontId="33" fillId="0" borderId="39"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1" fillId="0" borderId="4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0" xfId="0" applyFont="1" applyBorder="1" applyAlignment="1">
      <alignment horizontal="center" vertical="center" wrapText="1"/>
    </xf>
    <xf numFmtId="0" fontId="4" fillId="0" borderId="0" xfId="0" applyFont="1" applyAlignment="1">
      <alignment/>
    </xf>
    <xf numFmtId="0" fontId="4" fillId="0" borderId="0" xfId="0" applyFont="1" applyAlignment="1">
      <alignment/>
    </xf>
    <xf numFmtId="0" fontId="37" fillId="0" borderId="0" xfId="0" applyFont="1" applyAlignment="1">
      <alignment horizontal="right"/>
    </xf>
    <xf numFmtId="0" fontId="11" fillId="0" borderId="41" xfId="0" applyNumberFormat="1" applyFont="1" applyBorder="1" applyAlignment="1">
      <alignment horizontal="center" vertical="center" wrapText="1"/>
    </xf>
    <xf numFmtId="0" fontId="11" fillId="0" borderId="61" xfId="0" applyFont="1" applyBorder="1" applyAlignment="1">
      <alignment horizontal="center" vertical="center" wrapText="1"/>
    </xf>
    <xf numFmtId="0" fontId="11" fillId="0" borderId="12" xfId="0" applyFont="1" applyFill="1" applyBorder="1" applyAlignment="1">
      <alignment horizontal="center" vertical="center" wrapText="1"/>
    </xf>
    <xf numFmtId="0" fontId="13" fillId="0" borderId="2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32" xfId="0" applyFont="1" applyBorder="1" applyAlignment="1">
      <alignment horizontal="center" vertical="center" textRotation="90" wrapText="1"/>
    </xf>
    <xf numFmtId="0" fontId="13" fillId="0" borderId="3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31" xfId="0" applyFont="1" applyBorder="1" applyAlignment="1">
      <alignment horizontal="center" vertical="center" wrapText="1"/>
    </xf>
    <xf numFmtId="0" fontId="17" fillId="0" borderId="0" xfId="0" applyFont="1" applyFill="1" applyAlignment="1">
      <alignment/>
    </xf>
    <xf numFmtId="0" fontId="33" fillId="0" borderId="49" xfId="0" applyFont="1" applyFill="1" applyBorder="1" applyAlignment="1" quotePrefix="1">
      <alignment horizontal="center" vertical="center"/>
    </xf>
    <xf numFmtId="0" fontId="33" fillId="0" borderId="49" xfId="0" applyFont="1" applyFill="1" applyBorder="1" applyAlignment="1">
      <alignment horizontal="center" vertical="center"/>
    </xf>
    <xf numFmtId="0" fontId="34" fillId="0" borderId="39"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13" xfId="0" applyFont="1" applyFill="1" applyBorder="1" applyAlignment="1" quotePrefix="1">
      <alignment horizontal="center"/>
    </xf>
    <xf numFmtId="0" fontId="33" fillId="0" borderId="15" xfId="0" applyFont="1" applyFill="1" applyBorder="1" applyAlignment="1" quotePrefix="1">
      <alignment horizontal="center"/>
    </xf>
    <xf numFmtId="0" fontId="14" fillId="0" borderId="66" xfId="0" applyFont="1" applyFill="1" applyBorder="1" applyAlignment="1" quotePrefix="1">
      <alignment horizontal="center" vertical="center"/>
    </xf>
    <xf numFmtId="0" fontId="14" fillId="0" borderId="39" xfId="0" applyFont="1" applyFill="1" applyBorder="1" applyAlignment="1" quotePrefix="1">
      <alignment horizontal="center" vertical="center"/>
    </xf>
    <xf numFmtId="0" fontId="14" fillId="0" borderId="24" xfId="0" applyFont="1" applyFill="1" applyBorder="1" applyAlignment="1" quotePrefix="1">
      <alignment horizontal="center" vertical="center"/>
    </xf>
    <xf numFmtId="0" fontId="33" fillId="0" borderId="24" xfId="0" applyFont="1" applyFill="1" applyBorder="1" applyAlignment="1" quotePrefix="1">
      <alignment horizontal="center" vertical="center"/>
    </xf>
    <xf numFmtId="0" fontId="33" fillId="0" borderId="52" xfId="0" applyFont="1" applyFill="1" applyBorder="1" applyAlignment="1" quotePrefix="1">
      <alignment horizontal="center" vertical="center"/>
    </xf>
    <xf numFmtId="0" fontId="14" fillId="0" borderId="31"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69" xfId="0" applyFont="1" applyFill="1" applyBorder="1" applyAlignment="1" quotePrefix="1">
      <alignment horizontal="center" vertical="center"/>
    </xf>
    <xf numFmtId="0" fontId="14" fillId="0" borderId="52" xfId="0" applyFont="1" applyFill="1" applyBorder="1" applyAlignment="1">
      <alignment horizontal="center" vertical="center"/>
    </xf>
    <xf numFmtId="0" fontId="34" fillId="0" borderId="18" xfId="0" applyFont="1" applyFill="1" applyBorder="1" applyAlignment="1">
      <alignment horizontal="center" vertical="center"/>
    </xf>
    <xf numFmtId="0" fontId="14" fillId="0" borderId="61" xfId="0" applyFont="1" applyFill="1" applyBorder="1" applyAlignment="1">
      <alignment horizontal="center" vertical="center"/>
    </xf>
    <xf numFmtId="0" fontId="33" fillId="0" borderId="24" xfId="0" applyFont="1" applyFill="1" applyBorder="1" applyAlignment="1">
      <alignment horizontal="center" vertical="center"/>
    </xf>
    <xf numFmtId="0" fontId="17" fillId="0" borderId="39" xfId="0" applyFont="1" applyFill="1" applyBorder="1" applyAlignment="1">
      <alignment horizontal="center" vertical="center"/>
    </xf>
    <xf numFmtId="0" fontId="33" fillId="0" borderId="39" xfId="0" applyFont="1" applyFill="1" applyBorder="1" applyAlignment="1" quotePrefix="1">
      <alignment horizontal="center" vertical="center"/>
    </xf>
    <xf numFmtId="0" fontId="33" fillId="0" borderId="45" xfId="0" applyFont="1" applyFill="1" applyBorder="1" applyAlignment="1" quotePrefix="1">
      <alignment horizontal="center" vertical="center"/>
    </xf>
    <xf numFmtId="0" fontId="4" fillId="0" borderId="19" xfId="0" applyFont="1" applyFill="1" applyBorder="1" applyAlignment="1">
      <alignment horizontal="center" vertical="center"/>
    </xf>
    <xf numFmtId="0" fontId="18" fillId="0" borderId="11" xfId="0" applyFont="1" applyFill="1" applyBorder="1" applyAlignment="1">
      <alignment/>
    </xf>
    <xf numFmtId="0" fontId="4" fillId="0" borderId="24" xfId="0" applyFont="1" applyFill="1" applyBorder="1" applyAlignment="1">
      <alignment/>
    </xf>
    <xf numFmtId="0" fontId="18" fillId="0" borderId="24" xfId="0" applyFont="1" applyFill="1" applyBorder="1" applyAlignment="1">
      <alignment/>
    </xf>
    <xf numFmtId="0" fontId="18" fillId="0" borderId="71" xfId="0" applyFont="1" applyFill="1" applyBorder="1" applyAlignment="1">
      <alignment/>
    </xf>
    <xf numFmtId="0" fontId="4" fillId="0" borderId="69" xfId="0" applyFont="1" applyFill="1" applyBorder="1" applyAlignment="1">
      <alignment/>
    </xf>
    <xf numFmtId="0" fontId="30" fillId="0" borderId="0" xfId="0" applyFont="1" applyFill="1" applyAlignment="1">
      <alignment/>
    </xf>
    <xf numFmtId="0" fontId="30" fillId="0" borderId="0" xfId="0" applyFont="1" applyFill="1" applyBorder="1" applyAlignment="1">
      <alignment/>
    </xf>
    <xf numFmtId="0" fontId="14" fillId="0" borderId="32" xfId="0" applyFont="1" applyFill="1" applyBorder="1" applyAlignment="1" quotePrefix="1">
      <alignment horizontal="center" vertical="center"/>
    </xf>
    <xf numFmtId="0" fontId="14" fillId="0" borderId="61" xfId="0" applyFont="1" applyFill="1" applyBorder="1" applyAlignment="1" quotePrefix="1">
      <alignment horizontal="center" vertical="center"/>
    </xf>
    <xf numFmtId="0" fontId="33" fillId="0" borderId="61" xfId="0" applyFont="1" applyFill="1" applyBorder="1" applyAlignment="1">
      <alignment horizontal="center" vertical="center"/>
    </xf>
    <xf numFmtId="0" fontId="14" fillId="0" borderId="64" xfId="0" applyFont="1" applyFill="1" applyBorder="1" applyAlignment="1">
      <alignment horizontal="center" vertical="center"/>
    </xf>
    <xf numFmtId="0" fontId="33" fillId="0" borderId="64" xfId="0" applyFont="1" applyFill="1" applyBorder="1" applyAlignment="1" quotePrefix="1">
      <alignment horizontal="center" vertical="center"/>
    </xf>
    <xf numFmtId="1" fontId="33" fillId="0" borderId="39" xfId="0" applyNumberFormat="1" applyFont="1" applyFill="1" applyBorder="1" applyAlignment="1">
      <alignment horizontal="center" vertical="center"/>
    </xf>
    <xf numFmtId="0" fontId="33" fillId="0" borderId="45"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50" xfId="0" applyFont="1" applyFill="1" applyBorder="1" applyAlignment="1">
      <alignment horizontal="center" vertical="distributed" wrapText="1"/>
    </xf>
    <xf numFmtId="0" fontId="14" fillId="0" borderId="72"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39" xfId="0" applyFont="1" applyFill="1" applyBorder="1" applyAlignment="1">
      <alignment horizontal="left" vertical="center" wrapText="1"/>
    </xf>
    <xf numFmtId="0" fontId="14" fillId="0" borderId="15" xfId="0" applyFont="1" applyFill="1" applyBorder="1" applyAlignment="1" quotePrefix="1">
      <alignment horizontal="center" vertical="center"/>
    </xf>
    <xf numFmtId="0" fontId="14" fillId="0" borderId="16" xfId="0" applyFont="1" applyFill="1" applyBorder="1" applyAlignment="1">
      <alignment horizontal="center" vertical="center"/>
    </xf>
    <xf numFmtId="0" fontId="14" fillId="0" borderId="16" xfId="0" applyFont="1" applyFill="1" applyBorder="1" applyAlignment="1" quotePrefix="1">
      <alignment horizontal="center" vertical="center"/>
    </xf>
    <xf numFmtId="0" fontId="14" fillId="0" borderId="68" xfId="0" applyFont="1" applyFill="1" applyBorder="1" applyAlignment="1" quotePrefix="1">
      <alignment horizontal="center" vertical="center"/>
    </xf>
    <xf numFmtId="0" fontId="14" fillId="0" borderId="74" xfId="0" applyFont="1" applyFill="1" applyBorder="1" applyAlignment="1" quotePrefix="1">
      <alignment horizontal="center" vertical="center"/>
    </xf>
    <xf numFmtId="0" fontId="33" fillId="0" borderId="16"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18" xfId="0" applyFont="1" applyFill="1" applyBorder="1" applyAlignment="1" quotePrefix="1">
      <alignment horizontal="center" vertical="center"/>
    </xf>
    <xf numFmtId="0" fontId="33" fillId="0" borderId="56" xfId="0" applyFont="1" applyFill="1" applyBorder="1" applyAlignment="1" quotePrefix="1">
      <alignment horizontal="center" vertical="center"/>
    </xf>
    <xf numFmtId="0" fontId="14" fillId="0" borderId="56" xfId="0" applyFont="1" applyFill="1" applyBorder="1" applyAlignment="1" quotePrefix="1">
      <alignment horizontal="center" vertical="center"/>
    </xf>
    <xf numFmtId="0" fontId="14" fillId="0" borderId="29" xfId="0" applyFont="1" applyFill="1" applyBorder="1" applyAlignment="1" quotePrefix="1">
      <alignment horizontal="center" vertical="center"/>
    </xf>
    <xf numFmtId="0" fontId="33" fillId="0" borderId="5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56"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8" fillId="0" borderId="49" xfId="0" applyFont="1" applyFill="1" applyBorder="1" applyAlignment="1">
      <alignment horizontal="center" wrapText="1"/>
    </xf>
    <xf numFmtId="0" fontId="33" fillId="0" borderId="67" xfId="0" applyFont="1" applyFill="1" applyBorder="1" applyAlignment="1">
      <alignment horizontal="left" vertical="center" wrapText="1"/>
    </xf>
    <xf numFmtId="0" fontId="17" fillId="0" borderId="18" xfId="0" applyFont="1" applyFill="1" applyBorder="1" applyAlignment="1">
      <alignment vertical="center" wrapText="1"/>
    </xf>
    <xf numFmtId="0" fontId="17" fillId="0" borderId="77" xfId="0" applyFont="1" applyFill="1" applyBorder="1" applyAlignment="1">
      <alignment vertical="center" wrapText="1"/>
    </xf>
    <xf numFmtId="0" fontId="17" fillId="0" borderId="24" xfId="0" applyFont="1" applyFill="1" applyBorder="1" applyAlignment="1">
      <alignment vertical="center" wrapText="1"/>
    </xf>
    <xf numFmtId="0" fontId="17" fillId="0" borderId="0" xfId="0" applyFont="1" applyFill="1" applyBorder="1" applyAlignment="1">
      <alignment vertical="center" wrapText="1"/>
    </xf>
    <xf numFmtId="0" fontId="17" fillId="0" borderId="52" xfId="0" applyFont="1" applyFill="1" applyBorder="1" applyAlignment="1">
      <alignment vertical="center" wrapText="1"/>
    </xf>
    <xf numFmtId="0" fontId="33" fillId="0" borderId="58" xfId="0" applyFont="1" applyFill="1" applyBorder="1" applyAlignment="1" quotePrefix="1">
      <alignment horizontal="center"/>
    </xf>
    <xf numFmtId="0" fontId="33" fillId="0" borderId="66" xfId="0" applyFont="1" applyFill="1" applyBorder="1" applyAlignment="1" quotePrefix="1">
      <alignment horizontal="center" vertical="center"/>
    </xf>
    <xf numFmtId="0" fontId="33" fillId="0" borderId="67" xfId="0" applyFont="1" applyFill="1" applyBorder="1" applyAlignment="1" quotePrefix="1">
      <alignment horizontal="center"/>
    </xf>
    <xf numFmtId="0" fontId="33" fillId="0" borderId="50" xfId="0" applyFont="1" applyFill="1" applyBorder="1" applyAlignment="1" quotePrefix="1">
      <alignment horizontal="center" vertical="center"/>
    </xf>
    <xf numFmtId="0" fontId="14" fillId="0" borderId="0" xfId="0" applyFont="1" applyFill="1" applyBorder="1" applyAlignment="1" quotePrefix="1">
      <alignment horizontal="center" vertical="center"/>
    </xf>
    <xf numFmtId="0" fontId="14" fillId="0" borderId="50" xfId="0" applyFont="1" applyFill="1" applyBorder="1" applyAlignment="1" quotePrefix="1">
      <alignment horizontal="center" vertical="center"/>
    </xf>
    <xf numFmtId="0" fontId="14" fillId="0" borderId="30" xfId="0" applyFont="1" applyFill="1" applyBorder="1" applyAlignment="1" quotePrefix="1">
      <alignment horizontal="center" vertical="center"/>
    </xf>
    <xf numFmtId="0" fontId="34" fillId="0" borderId="32" xfId="0" applyFont="1" applyFill="1" applyBorder="1" applyAlignment="1">
      <alignment horizontal="center" vertical="center"/>
    </xf>
    <xf numFmtId="0" fontId="14" fillId="0" borderId="32" xfId="0" applyFont="1" applyFill="1" applyBorder="1" applyAlignment="1">
      <alignment horizontal="center" vertical="center"/>
    </xf>
    <xf numFmtId="0" fontId="33" fillId="0" borderId="58" xfId="0" applyFont="1" applyFill="1" applyBorder="1" applyAlignment="1">
      <alignment horizontal="center" vertical="center"/>
    </xf>
    <xf numFmtId="0" fontId="34" fillId="0" borderId="66" xfId="0" applyFont="1" applyFill="1" applyBorder="1" applyAlignment="1">
      <alignment horizontal="center" vertical="center"/>
    </xf>
    <xf numFmtId="0" fontId="33" fillId="0" borderId="66" xfId="0" applyFont="1" applyFill="1" applyBorder="1" applyAlignment="1">
      <alignment horizontal="center" vertical="center"/>
    </xf>
    <xf numFmtId="16" fontId="14" fillId="0" borderId="69" xfId="0" applyNumberFormat="1" applyFont="1" applyFill="1" applyBorder="1" applyAlignment="1">
      <alignment horizontal="center" vertical="center"/>
    </xf>
    <xf numFmtId="16" fontId="14" fillId="0" borderId="52" xfId="0" applyNumberFormat="1" applyFont="1" applyFill="1" applyBorder="1" applyAlignment="1">
      <alignment horizontal="center" vertical="center"/>
    </xf>
    <xf numFmtId="0" fontId="14" fillId="0" borderId="50" xfId="0" applyFont="1" applyFill="1" applyBorder="1" applyAlignment="1">
      <alignment horizontal="center" vertical="center"/>
    </xf>
    <xf numFmtId="0" fontId="34" fillId="0" borderId="56" xfId="0" applyFont="1" applyFill="1" applyBorder="1" applyAlignment="1">
      <alignment horizontal="center" vertical="center"/>
    </xf>
    <xf numFmtId="1" fontId="33" fillId="0" borderId="61" xfId="0" applyNumberFormat="1" applyFont="1" applyFill="1" applyBorder="1" applyAlignment="1">
      <alignment horizontal="center" vertical="center"/>
    </xf>
    <xf numFmtId="0" fontId="34" fillId="0" borderId="16" xfId="0" applyFont="1" applyFill="1" applyBorder="1" applyAlignment="1">
      <alignment horizontal="center" vertical="center"/>
    </xf>
    <xf numFmtId="0" fontId="17" fillId="0" borderId="66" xfId="0" applyFont="1" applyFill="1" applyBorder="1" applyAlignment="1">
      <alignment/>
    </xf>
    <xf numFmtId="0" fontId="17" fillId="0" borderId="15" xfId="0" applyFont="1" applyFill="1" applyBorder="1" applyAlignment="1">
      <alignment/>
    </xf>
    <xf numFmtId="0" fontId="17" fillId="0" borderId="39" xfId="0" applyFont="1" applyFill="1" applyBorder="1" applyAlignment="1">
      <alignment/>
    </xf>
    <xf numFmtId="0" fontId="33" fillId="0" borderId="14" xfId="0" applyFont="1" applyFill="1" applyBorder="1" applyAlignment="1" quotePrefix="1">
      <alignment horizontal="center"/>
    </xf>
    <xf numFmtId="0" fontId="14" fillId="0" borderId="74"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quotePrefix="1">
      <alignment horizontal="center" vertical="center"/>
    </xf>
    <xf numFmtId="0" fontId="14" fillId="0" borderId="51" xfId="0" applyFont="1" applyFill="1" applyBorder="1" applyAlignment="1" quotePrefix="1">
      <alignment horizontal="center" vertical="center"/>
    </xf>
    <xf numFmtId="0" fontId="31" fillId="0" borderId="16" xfId="0" applyFont="1" applyFill="1" applyBorder="1" applyAlignment="1">
      <alignment horizontal="center" vertical="center" wrapText="1"/>
    </xf>
    <xf numFmtId="0" fontId="18" fillId="0" borderId="49" xfId="0" applyFont="1" applyFill="1" applyBorder="1" applyAlignment="1">
      <alignment vertical="center" wrapText="1"/>
    </xf>
    <xf numFmtId="0" fontId="18" fillId="0" borderId="50" xfId="0" applyFont="1" applyFill="1" applyBorder="1" applyAlignment="1">
      <alignment vertical="center" wrapText="1"/>
    </xf>
    <xf numFmtId="0" fontId="17" fillId="0" borderId="66" xfId="0" applyFont="1" applyFill="1" applyBorder="1" applyAlignment="1">
      <alignment horizontal="center" vertical="center"/>
    </xf>
    <xf numFmtId="0" fontId="17" fillId="0" borderId="78" xfId="0" applyFont="1" applyFill="1" applyBorder="1" applyAlignment="1">
      <alignment vertical="center" wrapText="1"/>
    </xf>
    <xf numFmtId="0" fontId="33" fillId="0" borderId="32" xfId="0" applyFont="1" applyFill="1" applyBorder="1" applyAlignment="1">
      <alignment horizontal="center" vertical="center"/>
    </xf>
    <xf numFmtId="0" fontId="33" fillId="0" borderId="16" xfId="0" applyNumberFormat="1" applyFont="1" applyFill="1" applyBorder="1" applyAlignment="1">
      <alignment horizontal="center" vertical="center"/>
    </xf>
    <xf numFmtId="0" fontId="33" fillId="0" borderId="50" xfId="0" applyNumberFormat="1" applyFont="1" applyFill="1" applyBorder="1" applyAlignment="1">
      <alignment horizontal="center" vertical="center"/>
    </xf>
    <xf numFmtId="0" fontId="33" fillId="0" borderId="56" xfId="0" applyNumberFormat="1" applyFont="1" applyFill="1" applyBorder="1" applyAlignment="1">
      <alignment horizontal="center" vertical="center"/>
    </xf>
    <xf numFmtId="1" fontId="33" fillId="0" borderId="32" xfId="0" applyNumberFormat="1" applyFont="1" applyFill="1" applyBorder="1" applyAlignment="1">
      <alignment horizontal="center" vertical="center"/>
    </xf>
    <xf numFmtId="0" fontId="34" fillId="0" borderId="66" xfId="0" applyNumberFormat="1" applyFont="1" applyFill="1" applyBorder="1" applyAlignment="1">
      <alignment horizontal="center" vertical="center"/>
    </xf>
    <xf numFmtId="0" fontId="33" fillId="0" borderId="18" xfId="0" applyFont="1" applyFill="1" applyBorder="1" applyAlignment="1" quotePrefix="1">
      <alignment horizontal="center" vertical="center"/>
    </xf>
    <xf numFmtId="0" fontId="33" fillId="0" borderId="32" xfId="0" applyFont="1" applyFill="1" applyBorder="1" applyAlignment="1" quotePrefix="1">
      <alignment horizontal="center" vertical="center"/>
    </xf>
    <xf numFmtId="0" fontId="14" fillId="0" borderId="65"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63" xfId="0" applyFont="1" applyFill="1" applyBorder="1" applyAlignment="1">
      <alignment horizontal="center" vertical="center"/>
    </xf>
    <xf numFmtId="0" fontId="31" fillId="0" borderId="39" xfId="0" applyFont="1" applyFill="1" applyBorder="1" applyAlignment="1">
      <alignment horizontal="center" vertical="center" wrapText="1"/>
    </xf>
    <xf numFmtId="0" fontId="18" fillId="0" borderId="24" xfId="0" applyFont="1" applyFill="1" applyBorder="1" applyAlignment="1">
      <alignment vertical="center" wrapText="1"/>
    </xf>
    <xf numFmtId="0" fontId="31" fillId="0" borderId="68" xfId="0" applyFont="1" applyFill="1" applyBorder="1" applyAlignment="1">
      <alignment horizontal="center" vertical="center" wrapText="1"/>
    </xf>
    <xf numFmtId="0" fontId="18" fillId="0" borderId="69" xfId="0" applyFont="1" applyFill="1" applyBorder="1" applyAlignment="1">
      <alignment vertical="center" wrapText="1"/>
    </xf>
    <xf numFmtId="0" fontId="31" fillId="0" borderId="15" xfId="0" applyFont="1" applyFill="1" applyBorder="1" applyAlignment="1">
      <alignment horizontal="center" vertical="center" wrapText="1"/>
    </xf>
    <xf numFmtId="0" fontId="18" fillId="0" borderId="0" xfId="0" applyFont="1" applyFill="1" applyBorder="1" applyAlignment="1">
      <alignment vertical="center" wrapText="1"/>
    </xf>
    <xf numFmtId="0" fontId="22" fillId="0" borderId="0" xfId="0" applyFont="1" applyAlignment="1">
      <alignment/>
    </xf>
    <xf numFmtId="0" fontId="32" fillId="0" borderId="0" xfId="0" applyFont="1" applyFill="1" applyBorder="1" applyAlignment="1">
      <alignment horizontal="centerContinuous" vertical="center" wrapText="1"/>
    </xf>
    <xf numFmtId="0" fontId="33" fillId="0" borderId="79" xfId="0" applyFont="1" applyFill="1" applyBorder="1" applyAlignment="1">
      <alignment horizontal="center" vertical="center"/>
    </xf>
    <xf numFmtId="0" fontId="33" fillId="0" borderId="12" xfId="0" applyFont="1" applyFill="1" applyBorder="1" applyAlignment="1">
      <alignment horizontal="center" vertical="center"/>
    </xf>
    <xf numFmtId="1" fontId="33" fillId="0" borderId="37" xfId="0" applyNumberFormat="1" applyFont="1" applyFill="1" applyBorder="1" applyAlignment="1">
      <alignment horizontal="center" vertical="center" textRotation="90" wrapText="1"/>
    </xf>
    <xf numFmtId="1" fontId="33" fillId="0" borderId="19" xfId="0" applyNumberFormat="1" applyFont="1" applyFill="1" applyBorder="1" applyAlignment="1">
      <alignment horizontal="center" vertical="center" textRotation="90"/>
    </xf>
    <xf numFmtId="0" fontId="33" fillId="0" borderId="58" xfId="0" applyFont="1" applyFill="1" applyBorder="1" applyAlignment="1">
      <alignment horizontal="center"/>
    </xf>
    <xf numFmtId="0" fontId="14" fillId="0" borderId="56" xfId="0" applyFont="1" applyFill="1" applyBorder="1" applyAlignment="1">
      <alignment horizontal="center" vertical="center"/>
    </xf>
    <xf numFmtId="0" fontId="33" fillId="0" borderId="16" xfId="0" applyFont="1" applyFill="1" applyBorder="1" applyAlignment="1">
      <alignment horizontal="center"/>
    </xf>
    <xf numFmtId="0" fontId="33" fillId="0" borderId="12" xfId="0" applyFont="1" applyFill="1" applyBorder="1" applyAlignment="1">
      <alignment horizontal="center"/>
    </xf>
    <xf numFmtId="0" fontId="33" fillId="0" borderId="58" xfId="0" applyFont="1" applyFill="1" applyBorder="1" applyAlignment="1">
      <alignment horizontal="center" vertical="center" wrapText="1"/>
    </xf>
    <xf numFmtId="0" fontId="33" fillId="0" borderId="80" xfId="0" applyFont="1" applyFill="1" applyBorder="1" applyAlignment="1">
      <alignment horizontal="center" vertical="center"/>
    </xf>
    <xf numFmtId="0" fontId="18" fillId="0" borderId="14" xfId="0" applyFont="1" applyFill="1" applyBorder="1" applyAlignment="1">
      <alignment/>
    </xf>
    <xf numFmtId="0" fontId="18" fillId="0" borderId="30" xfId="0" applyFont="1" applyFill="1" applyBorder="1" applyAlignment="1">
      <alignment/>
    </xf>
    <xf numFmtId="0" fontId="18" fillId="0" borderId="18"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4" xfId="0" applyFont="1" applyFill="1" applyBorder="1" applyAlignment="1">
      <alignment horizontal="left" vertical="center"/>
    </xf>
    <xf numFmtId="0" fontId="18" fillId="0" borderId="30" xfId="0" applyFont="1" applyFill="1" applyBorder="1" applyAlignment="1">
      <alignment vertical="center"/>
    </xf>
    <xf numFmtId="0" fontId="4" fillId="0" borderId="30" xfId="0" applyFont="1" applyFill="1" applyBorder="1" applyAlignment="1">
      <alignment/>
    </xf>
    <xf numFmtId="0" fontId="18" fillId="0" borderId="61" xfId="0" applyFont="1" applyFill="1" applyBorder="1" applyAlignment="1">
      <alignment horizontal="center" vertical="center"/>
    </xf>
    <xf numFmtId="0" fontId="18" fillId="0" borderId="38" xfId="0" applyFont="1" applyFill="1" applyBorder="1" applyAlignment="1">
      <alignment/>
    </xf>
    <xf numFmtId="0" fontId="18" fillId="0" borderId="79" xfId="0" applyFont="1" applyFill="1" applyBorder="1" applyAlignment="1">
      <alignment/>
    </xf>
    <xf numFmtId="0" fontId="18" fillId="0" borderId="79" xfId="0" applyFont="1" applyFill="1" applyBorder="1" applyAlignment="1">
      <alignment horizontal="center" vertical="center"/>
    </xf>
    <xf numFmtId="0" fontId="17" fillId="0" borderId="0" xfId="0" applyFont="1" applyFill="1" applyBorder="1" applyAlignment="1">
      <alignment/>
    </xf>
    <xf numFmtId="0" fontId="14" fillId="0" borderId="15"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9" xfId="0" applyFont="1" applyFill="1" applyBorder="1" applyAlignment="1">
      <alignment horizontal="center" vertical="center"/>
    </xf>
    <xf numFmtId="0" fontId="14" fillId="0" borderId="64" xfId="0" applyFont="1" applyFill="1" applyBorder="1" applyAlignment="1" quotePrefix="1">
      <alignment horizontal="center" vertical="center"/>
    </xf>
    <xf numFmtId="0" fontId="14" fillId="0" borderId="81" xfId="0" applyFont="1" applyFill="1" applyBorder="1" applyAlignment="1">
      <alignment horizontal="center" vertical="center"/>
    </xf>
    <xf numFmtId="0" fontId="34" fillId="0" borderId="58" xfId="0" applyFont="1" applyFill="1" applyBorder="1" applyAlignment="1">
      <alignment horizontal="center" vertical="center"/>
    </xf>
    <xf numFmtId="0" fontId="18" fillId="0" borderId="32" xfId="0" applyFont="1" applyFill="1" applyBorder="1" applyAlignment="1">
      <alignment horizontal="center" vertical="center"/>
    </xf>
    <xf numFmtId="0" fontId="33" fillId="0" borderId="81" xfId="0" applyFont="1" applyFill="1" applyBorder="1" applyAlignment="1" quotePrefix="1">
      <alignment horizontal="center" vertical="center"/>
    </xf>
    <xf numFmtId="0" fontId="33" fillId="0" borderId="61" xfId="0" applyFont="1" applyFill="1" applyBorder="1" applyAlignment="1" quotePrefix="1">
      <alignment horizontal="center" vertical="center"/>
    </xf>
    <xf numFmtId="0" fontId="33" fillId="0" borderId="30" xfId="0" applyFont="1" applyFill="1" applyBorder="1" applyAlignment="1" quotePrefix="1">
      <alignment horizontal="center" vertical="center"/>
    </xf>
    <xf numFmtId="0" fontId="37" fillId="0" borderId="0" xfId="0" applyFont="1" applyAlignment="1">
      <alignment/>
    </xf>
    <xf numFmtId="0" fontId="33" fillId="0" borderId="63" xfId="0" applyFont="1" applyFill="1" applyBorder="1" applyAlignment="1">
      <alignment horizontal="center" vertical="center"/>
    </xf>
    <xf numFmtId="0" fontId="33" fillId="0" borderId="34" xfId="0" applyFont="1" applyFill="1" applyBorder="1" applyAlignment="1">
      <alignment horizontal="center" vertical="center"/>
    </xf>
    <xf numFmtId="1" fontId="33" fillId="0" borderId="34" xfId="0" applyNumberFormat="1" applyFont="1" applyFill="1" applyBorder="1" applyAlignment="1">
      <alignment horizontal="center" vertical="center" textRotation="90"/>
    </xf>
    <xf numFmtId="0" fontId="33" fillId="0" borderId="12" xfId="0" applyFont="1" applyFill="1" applyBorder="1" applyAlignment="1" quotePrefix="1">
      <alignment horizontal="center"/>
    </xf>
    <xf numFmtId="0" fontId="17" fillId="0" borderId="30" xfId="0" applyFont="1" applyFill="1" applyBorder="1" applyAlignment="1">
      <alignment/>
    </xf>
    <xf numFmtId="0" fontId="14" fillId="0" borderId="63" xfId="0" applyFont="1" applyFill="1" applyBorder="1" applyAlignment="1" quotePrefix="1">
      <alignment horizontal="center" vertical="center"/>
    </xf>
    <xf numFmtId="0" fontId="14" fillId="0" borderId="53" xfId="0" applyFont="1" applyFill="1" applyBorder="1" applyAlignment="1" quotePrefix="1">
      <alignment horizontal="center" vertical="center"/>
    </xf>
    <xf numFmtId="0" fontId="33" fillId="0" borderId="63" xfId="0" applyFont="1" applyFill="1" applyBorder="1" applyAlignment="1" quotePrefix="1">
      <alignment horizontal="center" vertical="center"/>
    </xf>
    <xf numFmtId="0" fontId="33" fillId="0" borderId="68" xfId="0" applyFont="1" applyFill="1" applyBorder="1" applyAlignment="1" quotePrefix="1">
      <alignment horizontal="center" vertical="center"/>
    </xf>
    <xf numFmtId="0" fontId="33" fillId="0" borderId="15" xfId="0" applyFont="1" applyFill="1" applyBorder="1" applyAlignment="1" quotePrefix="1">
      <alignment horizontal="center" vertical="center"/>
    </xf>
    <xf numFmtId="1" fontId="31" fillId="0" borderId="24" xfId="0" applyNumberFormat="1" applyFont="1" applyFill="1" applyBorder="1" applyAlignment="1">
      <alignment horizontal="center" vertical="center"/>
    </xf>
    <xf numFmtId="0" fontId="18" fillId="0" borderId="19" xfId="0" applyFont="1" applyFill="1" applyBorder="1" applyAlignment="1">
      <alignment horizontal="center" vertical="center"/>
    </xf>
    <xf numFmtId="1" fontId="33" fillId="0" borderId="82" xfId="0" applyNumberFormat="1" applyFont="1" applyFill="1" applyBorder="1" applyAlignment="1">
      <alignment horizontal="center" vertical="center" textRotation="90"/>
    </xf>
    <xf numFmtId="1" fontId="33" fillId="0" borderId="19" xfId="0" applyNumberFormat="1" applyFont="1" applyFill="1" applyBorder="1" applyAlignment="1">
      <alignment horizontal="center" vertical="center" textRotation="90" wrapText="1"/>
    </xf>
    <xf numFmtId="0" fontId="14" fillId="0" borderId="39" xfId="0" applyFont="1" applyFill="1" applyBorder="1" applyAlignment="1">
      <alignment horizontal="center" vertical="center" wrapText="1"/>
    </xf>
    <xf numFmtId="0" fontId="33" fillId="0" borderId="34" xfId="0" applyFont="1" applyFill="1" applyBorder="1" applyAlignment="1" quotePrefix="1">
      <alignment horizontal="center" vertical="center"/>
    </xf>
    <xf numFmtId="0" fontId="14" fillId="0" borderId="58" xfId="0" applyFont="1" applyFill="1" applyBorder="1" applyAlignment="1" quotePrefix="1">
      <alignment horizontal="center" vertical="center"/>
    </xf>
    <xf numFmtId="0" fontId="14" fillId="0" borderId="58"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68" xfId="0" applyFont="1" applyFill="1" applyBorder="1" applyAlignment="1">
      <alignment horizontal="center" vertical="center" wrapText="1"/>
    </xf>
    <xf numFmtId="0" fontId="17" fillId="0" borderId="16" xfId="0" applyFont="1" applyFill="1" applyBorder="1" applyAlignment="1">
      <alignment horizontal="center" vertical="center"/>
    </xf>
    <xf numFmtId="1" fontId="31" fillId="0" borderId="39" xfId="0" applyNumberFormat="1" applyFont="1" applyFill="1" applyBorder="1" applyAlignment="1">
      <alignment horizontal="center" vertical="center"/>
    </xf>
    <xf numFmtId="0" fontId="17" fillId="0" borderId="64"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6"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14" fillId="0" borderId="83"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54" xfId="0" applyFont="1" applyFill="1" applyBorder="1" applyAlignment="1">
      <alignment horizontal="center" vertical="center"/>
    </xf>
    <xf numFmtId="0" fontId="31" fillId="0" borderId="45" xfId="0" applyFont="1" applyFill="1" applyBorder="1" applyAlignment="1">
      <alignment horizontal="center" vertical="center" wrapText="1"/>
    </xf>
    <xf numFmtId="0" fontId="18" fillId="0" borderId="52" xfId="0" applyFont="1" applyFill="1" applyBorder="1" applyAlignment="1">
      <alignment vertical="center" wrapText="1"/>
    </xf>
    <xf numFmtId="0" fontId="34" fillId="0" borderId="45"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74" xfId="0" applyFont="1" applyFill="1" applyBorder="1" applyAlignment="1" quotePrefix="1">
      <alignment horizontal="center" vertical="center"/>
    </xf>
    <xf numFmtId="0" fontId="33" fillId="0" borderId="79" xfId="0" applyFont="1" applyFill="1" applyBorder="1" applyAlignment="1" quotePrefix="1">
      <alignment horizontal="center" vertical="center"/>
    </xf>
    <xf numFmtId="0" fontId="33" fillId="0" borderId="38" xfId="0" applyFont="1" applyFill="1" applyBorder="1" applyAlignment="1">
      <alignment horizontal="center" vertical="center" wrapText="1"/>
    </xf>
    <xf numFmtId="0" fontId="33" fillId="0" borderId="19" xfId="0" applyFont="1" applyFill="1" applyBorder="1" applyAlignment="1" quotePrefix="1">
      <alignment horizontal="center" vertical="center"/>
    </xf>
    <xf numFmtId="0" fontId="33" fillId="0" borderId="53"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35" xfId="0" applyFont="1" applyFill="1" applyBorder="1" applyAlignment="1">
      <alignment horizontal="center" vertical="center"/>
    </xf>
    <xf numFmtId="1" fontId="33" fillId="0" borderId="30" xfId="0" applyNumberFormat="1" applyFont="1" applyFill="1" applyBorder="1" applyAlignment="1">
      <alignment horizontal="center" vertical="center" textRotation="90"/>
    </xf>
    <xf numFmtId="1" fontId="33" fillId="0" borderId="0" xfId="0" applyNumberFormat="1" applyFont="1" applyFill="1" applyBorder="1" applyAlignment="1">
      <alignment horizontal="center" vertical="center" textRotation="90"/>
    </xf>
    <xf numFmtId="1" fontId="33" fillId="0" borderId="79" xfId="0" applyNumberFormat="1" applyFont="1" applyFill="1" applyBorder="1" applyAlignment="1">
      <alignment horizontal="center" vertical="center" textRotation="90"/>
    </xf>
    <xf numFmtId="1" fontId="33" fillId="0" borderId="84" xfId="0" applyNumberFormat="1" applyFont="1" applyFill="1" applyBorder="1" applyAlignment="1">
      <alignment horizontal="center" vertical="center" textRotation="90"/>
    </xf>
    <xf numFmtId="1" fontId="33" fillId="0" borderId="56" xfId="0" applyNumberFormat="1" applyFont="1" applyFill="1" applyBorder="1" applyAlignment="1">
      <alignment horizontal="center" vertical="center" textRotation="90" wrapText="1"/>
    </xf>
    <xf numFmtId="0" fontId="33" fillId="0" borderId="30" xfId="0" applyFont="1" applyFill="1" applyBorder="1" applyAlignment="1" quotePrefix="1">
      <alignment horizontal="center"/>
    </xf>
    <xf numFmtId="0" fontId="33" fillId="0" borderId="13" xfId="0" applyFont="1" applyFill="1" applyBorder="1" applyAlignment="1">
      <alignment horizontal="center"/>
    </xf>
    <xf numFmtId="0" fontId="33" fillId="0" borderId="53" xfId="0" applyFont="1" applyFill="1" applyBorder="1" applyAlignment="1" quotePrefix="1">
      <alignment horizontal="center" vertical="center"/>
    </xf>
    <xf numFmtId="0" fontId="33" fillId="0" borderId="46" xfId="0" applyFont="1" applyFill="1" applyBorder="1" applyAlignment="1" quotePrefix="1">
      <alignment horizontal="center" vertical="center"/>
    </xf>
    <xf numFmtId="0" fontId="33" fillId="0" borderId="40" xfId="0" applyFont="1" applyFill="1" applyBorder="1" applyAlignment="1" quotePrefix="1">
      <alignment horizontal="center" vertical="center"/>
    </xf>
    <xf numFmtId="0" fontId="33" fillId="0" borderId="70" xfId="0" applyFont="1" applyFill="1" applyBorder="1" applyAlignment="1" quotePrefix="1">
      <alignment horizontal="center" vertical="center"/>
    </xf>
    <xf numFmtId="0" fontId="33" fillId="0" borderId="65" xfId="0" applyFont="1" applyFill="1" applyBorder="1" applyAlignment="1" quotePrefix="1">
      <alignment horizontal="center" vertical="center"/>
    </xf>
    <xf numFmtId="0" fontId="33" fillId="0" borderId="41" xfId="0" applyFont="1" applyFill="1" applyBorder="1" applyAlignment="1" quotePrefix="1">
      <alignment horizontal="center" vertical="center"/>
    </xf>
    <xf numFmtId="0" fontId="33" fillId="0" borderId="42" xfId="0" applyFont="1" applyFill="1" applyBorder="1" applyAlignment="1" quotePrefix="1">
      <alignment horizontal="center" vertical="center"/>
    </xf>
    <xf numFmtId="0" fontId="33" fillId="0" borderId="69" xfId="0" applyFont="1" applyFill="1" applyBorder="1" applyAlignment="1" quotePrefix="1">
      <alignment horizontal="center" vertical="center"/>
    </xf>
    <xf numFmtId="0" fontId="33" fillId="0" borderId="85" xfId="0" applyFont="1" applyFill="1" applyBorder="1" applyAlignment="1" quotePrefix="1">
      <alignment horizontal="center" vertical="center"/>
    </xf>
    <xf numFmtId="0" fontId="14" fillId="0" borderId="10" xfId="0" applyFont="1" applyFill="1" applyBorder="1" applyAlignment="1" quotePrefix="1">
      <alignment horizontal="center" vertical="center"/>
    </xf>
    <xf numFmtId="0" fontId="33" fillId="0" borderId="10" xfId="0" applyFont="1" applyFill="1" applyBorder="1" applyAlignment="1" quotePrefix="1">
      <alignment horizontal="center" vertical="center"/>
    </xf>
    <xf numFmtId="0" fontId="14" fillId="0" borderId="10" xfId="0" applyFont="1" applyFill="1" applyBorder="1" applyAlignment="1">
      <alignment horizontal="center" vertical="center"/>
    </xf>
    <xf numFmtId="0" fontId="33" fillId="0" borderId="47" xfId="0" applyFont="1" applyFill="1" applyBorder="1" applyAlignment="1" quotePrefix="1">
      <alignment horizontal="center" vertical="center"/>
    </xf>
    <xf numFmtId="0" fontId="33" fillId="0" borderId="43" xfId="0" applyFont="1" applyFill="1" applyBorder="1" applyAlignment="1" quotePrefix="1">
      <alignment horizontal="center" vertical="center"/>
    </xf>
    <xf numFmtId="0" fontId="14" fillId="0" borderId="59" xfId="0" applyFont="1" applyFill="1" applyBorder="1" applyAlignment="1" quotePrefix="1">
      <alignment horizontal="center" vertical="center"/>
    </xf>
    <xf numFmtId="0" fontId="33" fillId="0" borderId="0" xfId="0" applyFont="1" applyFill="1" applyBorder="1" applyAlignment="1" quotePrefix="1">
      <alignment horizontal="center" vertical="center"/>
    </xf>
    <xf numFmtId="0" fontId="33" fillId="0" borderId="26" xfId="0" applyFont="1" applyFill="1" applyBorder="1" applyAlignment="1" quotePrefix="1">
      <alignment horizontal="center" vertical="center"/>
    </xf>
    <xf numFmtId="0" fontId="33" fillId="0" borderId="59" xfId="0" applyFont="1" applyFill="1" applyBorder="1" applyAlignment="1" quotePrefix="1">
      <alignment horizontal="center" vertical="center"/>
    </xf>
    <xf numFmtId="0" fontId="14" fillId="0" borderId="46"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1" xfId="0" applyFont="1" applyFill="1" applyBorder="1" applyAlignment="1" quotePrefix="1">
      <alignment horizontal="center" vertical="center"/>
    </xf>
    <xf numFmtId="0" fontId="14" fillId="0" borderId="42" xfId="0" applyFont="1" applyFill="1" applyBorder="1" applyAlignment="1" quotePrefix="1">
      <alignment horizontal="center" vertical="center"/>
    </xf>
    <xf numFmtId="0" fontId="14" fillId="0" borderId="85" xfId="0" applyFont="1" applyFill="1" applyBorder="1" applyAlignment="1" quotePrefix="1">
      <alignment horizontal="center" vertical="center"/>
    </xf>
    <xf numFmtId="0" fontId="14" fillId="0" borderId="86" xfId="0" applyFont="1" applyFill="1" applyBorder="1" applyAlignment="1" quotePrefix="1">
      <alignment horizontal="center" vertical="center"/>
    </xf>
    <xf numFmtId="0" fontId="14" fillId="0" borderId="52" xfId="0" applyFont="1" applyFill="1" applyBorder="1" applyAlignment="1" quotePrefix="1">
      <alignment horizontal="center" vertical="center"/>
    </xf>
    <xf numFmtId="0" fontId="14" fillId="0" borderId="47" xfId="0" applyFont="1" applyFill="1" applyBorder="1" applyAlignment="1" quotePrefix="1">
      <alignment horizontal="center" vertical="center"/>
    </xf>
    <xf numFmtId="0" fontId="14" fillId="0" borderId="43" xfId="0" applyFont="1" applyFill="1" applyBorder="1" applyAlignment="1" quotePrefix="1">
      <alignment horizontal="center" vertical="center"/>
    </xf>
    <xf numFmtId="0" fontId="17" fillId="0" borderId="24"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3" xfId="0" applyFont="1" applyFill="1" applyBorder="1" applyAlignment="1">
      <alignment horizontal="center" vertic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86" xfId="0" applyFont="1" applyFill="1" applyBorder="1" applyAlignment="1">
      <alignment horizontal="center" vertical="center"/>
    </xf>
    <xf numFmtId="0" fontId="14" fillId="0" borderId="70" xfId="0" applyFont="1" applyFill="1" applyBorder="1" applyAlignment="1">
      <alignment horizontal="center" vertical="center"/>
    </xf>
    <xf numFmtId="0" fontId="33" fillId="0" borderId="84" xfId="0" applyFont="1" applyFill="1" applyBorder="1" applyAlignment="1">
      <alignment horizontal="center" vertical="center"/>
    </xf>
    <xf numFmtId="0" fontId="33" fillId="0" borderId="89" xfId="0" applyFont="1" applyFill="1" applyBorder="1" applyAlignment="1">
      <alignment horizontal="center" vertical="center"/>
    </xf>
    <xf numFmtId="0" fontId="33" fillId="0" borderId="84" xfId="0" applyNumberFormat="1" applyFont="1" applyFill="1" applyBorder="1" applyAlignment="1">
      <alignment horizontal="center" vertical="center"/>
    </xf>
    <xf numFmtId="0" fontId="33" fillId="0" borderId="89" xfId="0" applyNumberFormat="1" applyFont="1" applyFill="1" applyBorder="1" applyAlignment="1">
      <alignment horizontal="center" vertical="center"/>
    </xf>
    <xf numFmtId="0" fontId="33" fillId="0" borderId="49" xfId="0" applyNumberFormat="1" applyFont="1" applyFill="1" applyBorder="1" applyAlignment="1">
      <alignment horizontal="center" vertical="center"/>
    </xf>
    <xf numFmtId="0" fontId="33" fillId="0" borderId="70"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39" xfId="0" applyNumberFormat="1" applyFont="1" applyFill="1" applyBorder="1" applyAlignment="1">
      <alignment horizontal="center" vertical="center"/>
    </xf>
    <xf numFmtId="0" fontId="33" fillId="0" borderId="61" xfId="0" applyNumberFormat="1" applyFont="1" applyFill="1" applyBorder="1" applyAlignment="1">
      <alignment horizontal="center" vertical="center"/>
    </xf>
    <xf numFmtId="0" fontId="33" fillId="0" borderId="41"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87"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40" xfId="0" applyFont="1" applyFill="1" applyBorder="1" applyAlignment="1">
      <alignment horizontal="center" vertical="center"/>
    </xf>
    <xf numFmtId="0" fontId="4" fillId="0" borderId="61" xfId="0" applyFont="1" applyFill="1" applyBorder="1" applyAlignment="1">
      <alignment/>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61" xfId="0" applyFont="1" applyFill="1" applyBorder="1" applyAlignment="1">
      <alignment/>
    </xf>
    <xf numFmtId="0" fontId="4" fillId="0" borderId="74" xfId="0" applyFont="1" applyFill="1" applyBorder="1" applyAlignment="1">
      <alignment/>
    </xf>
    <xf numFmtId="0" fontId="18" fillId="0" borderId="35" xfId="0" applyFont="1" applyFill="1" applyBorder="1" applyAlignment="1">
      <alignment horizontal="center" vertical="center"/>
    </xf>
    <xf numFmtId="0" fontId="14" fillId="0" borderId="10" xfId="0" applyFont="1" applyFill="1" applyBorder="1" applyAlignment="1">
      <alignment horizontal="left" vertical="center" wrapText="1"/>
    </xf>
    <xf numFmtId="0" fontId="33" fillId="0" borderId="10" xfId="0" applyFont="1" applyFill="1" applyBorder="1" applyAlignment="1">
      <alignment horizontal="center" vertical="center"/>
    </xf>
    <xf numFmtId="0" fontId="14" fillId="0" borderId="90" xfId="0" applyFont="1" applyFill="1" applyBorder="1" applyAlignment="1">
      <alignment horizontal="left" vertical="center" wrapText="1"/>
    </xf>
    <xf numFmtId="0" fontId="14" fillId="0" borderId="91"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45" xfId="0" applyFont="1" applyFill="1" applyBorder="1" applyAlignment="1" quotePrefix="1">
      <alignment horizontal="center" vertical="center"/>
    </xf>
    <xf numFmtId="0" fontId="14" fillId="0" borderId="55" xfId="0" applyFont="1" applyFill="1" applyBorder="1" applyAlignment="1" quotePrefix="1">
      <alignment horizontal="center" vertical="center"/>
    </xf>
    <xf numFmtId="0" fontId="14" fillId="0" borderId="54" xfId="0" applyFont="1" applyFill="1" applyBorder="1" applyAlignment="1" quotePrefix="1">
      <alignment horizontal="center" vertical="center"/>
    </xf>
    <xf numFmtId="0" fontId="23" fillId="0" borderId="0" xfId="0" applyFont="1" applyAlignment="1">
      <alignment horizontal="center" vertical="center"/>
    </xf>
    <xf numFmtId="0" fontId="18" fillId="0" borderId="14" xfId="0" applyFont="1" applyFill="1" applyBorder="1" applyAlignment="1">
      <alignment/>
    </xf>
    <xf numFmtId="0" fontId="0" fillId="0" borderId="56" xfId="0" applyFont="1" applyFill="1" applyBorder="1" applyAlignment="1">
      <alignment horizontal="center" vertical="center"/>
    </xf>
    <xf numFmtId="0" fontId="14" fillId="0" borderId="92"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xf>
    <xf numFmtId="0" fontId="0" fillId="0" borderId="61" xfId="0" applyFont="1" applyFill="1" applyBorder="1" applyAlignment="1">
      <alignment/>
    </xf>
    <xf numFmtId="0" fontId="30" fillId="0" borderId="0" xfId="0" applyFont="1" applyAlignment="1">
      <alignment horizontal="justify" vertical="center"/>
    </xf>
    <xf numFmtId="0" fontId="42" fillId="0" borderId="0" xfId="0" applyFont="1" applyAlignment="1">
      <alignment horizontal="justify" vertical="center"/>
    </xf>
    <xf numFmtId="0" fontId="43" fillId="0" borderId="0" xfId="0" applyFont="1" applyAlignment="1">
      <alignment horizontal="justify" vertical="center"/>
    </xf>
    <xf numFmtId="0" fontId="30" fillId="0" borderId="0" xfId="0" applyFont="1" applyAlignment="1">
      <alignment vertical="center"/>
    </xf>
    <xf numFmtId="0" fontId="23" fillId="0" borderId="0" xfId="0" applyFont="1" applyAlignment="1">
      <alignment vertical="center"/>
    </xf>
    <xf numFmtId="0" fontId="22" fillId="0" borderId="0" xfId="0" applyFont="1" applyAlignment="1">
      <alignment/>
    </xf>
    <xf numFmtId="0" fontId="4" fillId="0" borderId="0" xfId="0" applyFont="1" applyAlignment="1">
      <alignment/>
    </xf>
    <xf numFmtId="0" fontId="18" fillId="0" borderId="0" xfId="0" applyFont="1" applyAlignment="1">
      <alignment/>
    </xf>
    <xf numFmtId="0" fontId="22" fillId="0" borderId="0" xfId="0" applyFont="1" applyAlignment="1">
      <alignment horizontal="right"/>
    </xf>
    <xf numFmtId="0" fontId="18"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22" fillId="0" borderId="0" xfId="0" applyFont="1" applyAlignment="1">
      <alignment horizontal="left"/>
    </xf>
    <xf numFmtId="0" fontId="18" fillId="0" borderId="0" xfId="0" applyFont="1" applyAlignment="1">
      <alignment horizontal="left"/>
    </xf>
    <xf numFmtId="0" fontId="4" fillId="0" borderId="0" xfId="0" applyFont="1" applyAlignment="1">
      <alignment horizontal="left"/>
    </xf>
    <xf numFmtId="0" fontId="17" fillId="0" borderId="0" xfId="0" applyFont="1" applyBorder="1" applyAlignment="1">
      <alignment/>
    </xf>
    <xf numFmtId="0" fontId="17" fillId="0" borderId="0" xfId="0" applyFont="1" applyAlignment="1">
      <alignment/>
    </xf>
    <xf numFmtId="0" fontId="0" fillId="0" borderId="0" xfId="0" applyAlignment="1">
      <alignment/>
    </xf>
    <xf numFmtId="0" fontId="27" fillId="0" borderId="0" xfId="0" applyFont="1" applyAlignment="1">
      <alignment/>
    </xf>
    <xf numFmtId="0" fontId="27" fillId="0" borderId="0" xfId="0" applyFont="1" applyAlignment="1">
      <alignment wrapText="1"/>
    </xf>
    <xf numFmtId="0" fontId="0" fillId="0" borderId="77"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64"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0" fillId="0" borderId="0" xfId="0" applyFont="1" applyAlignment="1">
      <alignment horizontal="center" vertical="center"/>
    </xf>
    <xf numFmtId="0" fontId="0" fillId="0" borderId="51" xfId="0" applyFont="1" applyBorder="1" applyAlignment="1">
      <alignment horizontal="center" vertical="center"/>
    </xf>
    <xf numFmtId="0" fontId="4" fillId="0" borderId="48" xfId="0" applyFont="1" applyBorder="1" applyAlignment="1">
      <alignment horizontal="center" vertical="center"/>
    </xf>
    <xf numFmtId="0" fontId="4" fillId="0" borderId="55" xfId="0" applyFont="1" applyBorder="1" applyAlignment="1">
      <alignment horizontal="center" vertical="center"/>
    </xf>
    <xf numFmtId="0" fontId="11" fillId="0" borderId="67" xfId="0" applyFont="1" applyBorder="1" applyAlignment="1">
      <alignment horizontal="center" vertical="center" textRotation="90" wrapText="1"/>
    </xf>
    <xf numFmtId="0" fontId="0" fillId="0" borderId="6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1" xfId="0" applyFont="1" applyBorder="1" applyAlignment="1">
      <alignment horizontal="center" vertical="center"/>
    </xf>
    <xf numFmtId="0" fontId="23"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63" xfId="0" applyFont="1" applyBorder="1" applyAlignment="1">
      <alignment horizontal="center" vertical="center" textRotation="90" wrapText="1"/>
    </xf>
    <xf numFmtId="0" fontId="11" fillId="0" borderId="39" xfId="0" applyFont="1" applyBorder="1" applyAlignment="1">
      <alignment horizontal="center" vertical="center" textRotation="90" wrapText="1"/>
    </xf>
    <xf numFmtId="0" fontId="11" fillId="0" borderId="8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0" xfId="0" applyFont="1" applyAlignment="1">
      <alignment horizontal="center" vertical="center" wrapText="1"/>
    </xf>
    <xf numFmtId="0" fontId="15" fillId="0" borderId="10" xfId="0" applyFont="1" applyBorder="1" applyAlignment="1">
      <alignment horizontal="center" vertical="center" wrapText="1"/>
    </xf>
    <xf numFmtId="0" fontId="12" fillId="0" borderId="0" xfId="0" applyFont="1" applyAlignment="1">
      <alignment horizontal="center" vertical="center" wrapText="1"/>
    </xf>
    <xf numFmtId="0" fontId="11" fillId="0" borderId="24" xfId="0" applyFont="1" applyBorder="1" applyAlignment="1">
      <alignment horizontal="center" vertical="center" textRotation="90" wrapText="1"/>
    </xf>
    <xf numFmtId="0" fontId="14" fillId="0" borderId="0" xfId="0" applyFont="1" applyAlignment="1">
      <alignment horizontal="center" vertical="center" wrapText="1"/>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58"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78"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12"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51" xfId="0" applyFont="1" applyBorder="1" applyAlignment="1">
      <alignment horizontal="center" vertical="center" wrapText="1"/>
    </xf>
    <xf numFmtId="0" fontId="12" fillId="0" borderId="0" xfId="0" applyFont="1" applyAlignment="1">
      <alignment horizontal="center" wrapText="1"/>
    </xf>
    <xf numFmtId="0" fontId="15" fillId="0" borderId="0" xfId="0" applyFont="1" applyBorder="1" applyAlignment="1">
      <alignment horizontal="center" vertical="center" wrapText="1"/>
    </xf>
    <xf numFmtId="0" fontId="0" fillId="0" borderId="38" xfId="0" applyFont="1" applyBorder="1" applyAlignment="1">
      <alignment horizontal="center" vertical="center"/>
    </xf>
    <xf numFmtId="0" fontId="0" fillId="0" borderId="19" xfId="0" applyFont="1" applyBorder="1" applyAlignment="1">
      <alignment horizontal="center" vertical="center"/>
    </xf>
    <xf numFmtId="0" fontId="0" fillId="0" borderId="79" xfId="0" applyFont="1" applyBorder="1" applyAlignment="1">
      <alignment horizontal="center" vertical="center"/>
    </xf>
    <xf numFmtId="0" fontId="15" fillId="0" borderId="11" xfId="0" applyFont="1" applyBorder="1" applyAlignment="1">
      <alignment horizontal="center" vertical="center" wrapText="1"/>
    </xf>
    <xf numFmtId="0" fontId="0" fillId="0" borderId="83" xfId="0" applyFont="1" applyBorder="1" applyAlignment="1">
      <alignment horizontal="center" vertical="center"/>
    </xf>
    <xf numFmtId="0" fontId="0" fillId="0" borderId="53" xfId="0" applyFont="1" applyBorder="1" applyAlignment="1">
      <alignment horizontal="center" vertical="center"/>
    </xf>
    <xf numFmtId="0" fontId="0" fillId="0" borderId="81" xfId="0" applyFont="1" applyBorder="1" applyAlignment="1">
      <alignment horizontal="center" vertical="center"/>
    </xf>
    <xf numFmtId="0" fontId="0" fillId="0" borderId="7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Alignment="1">
      <alignment/>
    </xf>
    <xf numFmtId="0" fontId="3" fillId="0" borderId="20" xfId="0" applyFont="1" applyBorder="1" applyAlignment="1">
      <alignment horizontal="center" vertical="center" wrapText="1"/>
    </xf>
    <xf numFmtId="0" fontId="0" fillId="0" borderId="27" xfId="0" applyBorder="1" applyAlignment="1">
      <alignment horizontal="center" vertical="center" wrapText="1"/>
    </xf>
    <xf numFmtId="0" fontId="0" fillId="0" borderId="36" xfId="0" applyBorder="1" applyAlignment="1">
      <alignment horizontal="center" vertical="center" wrapText="1"/>
    </xf>
    <xf numFmtId="0" fontId="6" fillId="36" borderId="38" xfId="0" applyFont="1" applyFill="1" applyBorder="1" applyAlignment="1">
      <alignment horizontal="center"/>
    </xf>
    <xf numFmtId="0" fontId="3" fillId="36" borderId="19" xfId="0" applyFont="1" applyFill="1" applyBorder="1" applyAlignment="1">
      <alignment/>
    </xf>
    <xf numFmtId="0" fontId="3" fillId="36" borderId="79" xfId="0" applyFont="1" applyFill="1" applyBorder="1" applyAlignment="1">
      <alignment/>
    </xf>
    <xf numFmtId="0" fontId="3" fillId="32" borderId="87" xfId="0" applyFont="1" applyFill="1" applyBorder="1" applyAlignment="1">
      <alignment horizontal="center" vertical="center"/>
    </xf>
    <xf numFmtId="0" fontId="3" fillId="32" borderId="26" xfId="0" applyFont="1" applyFill="1" applyBorder="1" applyAlignment="1">
      <alignment horizontal="center" vertical="center"/>
    </xf>
    <xf numFmtId="0" fontId="3" fillId="32" borderId="35" xfId="0" applyFont="1" applyFill="1" applyBorder="1" applyAlignment="1">
      <alignment horizontal="center" vertical="center"/>
    </xf>
    <xf numFmtId="0" fontId="8" fillId="4" borderId="23" xfId="0" applyFont="1" applyFill="1" applyBorder="1" applyAlignment="1">
      <alignment horizontal="center"/>
    </xf>
    <xf numFmtId="0" fontId="8" fillId="4" borderId="31" xfId="0" applyFont="1" applyFill="1" applyBorder="1" applyAlignment="1">
      <alignment horizontal="center"/>
    </xf>
    <xf numFmtId="0" fontId="3" fillId="4" borderId="21" xfId="0" applyFont="1" applyFill="1" applyBorder="1" applyAlignment="1">
      <alignment horizontal="center"/>
    </xf>
    <xf numFmtId="0" fontId="3" fillId="4" borderId="80" xfId="0" applyFont="1" applyFill="1" applyBorder="1" applyAlignment="1">
      <alignment horizontal="center"/>
    </xf>
    <xf numFmtId="0" fontId="3" fillId="0" borderId="77" xfId="0" applyFont="1"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3" fillId="0" borderId="4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6" fillId="4" borderId="38" xfId="0" applyFont="1" applyFill="1" applyBorder="1" applyAlignment="1">
      <alignment horizontal="center"/>
    </xf>
    <xf numFmtId="0" fontId="3" fillId="4" borderId="19" xfId="0" applyFont="1" applyFill="1" applyBorder="1" applyAlignment="1">
      <alignment horizontal="center"/>
    </xf>
    <xf numFmtId="0" fontId="3" fillId="4" borderId="79" xfId="0" applyFont="1" applyFill="1" applyBorder="1" applyAlignment="1">
      <alignment horizontal="center"/>
    </xf>
    <xf numFmtId="0" fontId="0" fillId="0" borderId="0" xfId="0" applyFont="1" applyAlignment="1">
      <alignment wrapText="1"/>
    </xf>
    <xf numFmtId="0" fontId="3" fillId="36" borderId="13"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4" borderId="26" xfId="0" applyFont="1" applyFill="1" applyBorder="1" applyAlignment="1">
      <alignment horizontal="center" vertical="center"/>
    </xf>
    <xf numFmtId="0" fontId="3" fillId="0" borderId="54" xfId="0" applyFont="1"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3" fillId="0" borderId="83" xfId="0" applyFont="1"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3" fillId="32" borderId="44" xfId="0" applyFont="1" applyFill="1" applyBorder="1" applyAlignment="1">
      <alignment horizontal="center"/>
    </xf>
    <xf numFmtId="0" fontId="3" fillId="32" borderId="53" xfId="0" applyFont="1" applyFill="1" applyBorder="1" applyAlignment="1">
      <alignment horizontal="center"/>
    </xf>
    <xf numFmtId="0" fontId="8" fillId="33" borderId="10" xfId="0" applyFont="1" applyFill="1" applyBorder="1" applyAlignment="1">
      <alignment horizontal="center"/>
    </xf>
    <xf numFmtId="0" fontId="3" fillId="33" borderId="10" xfId="0" applyFont="1" applyFill="1" applyBorder="1" applyAlignment="1">
      <alignment/>
    </xf>
    <xf numFmtId="0" fontId="3" fillId="33" borderId="42" xfId="0" applyFont="1" applyFill="1" applyBorder="1" applyAlignment="1">
      <alignment/>
    </xf>
    <xf numFmtId="0" fontId="6" fillId="32" borderId="38" xfId="0" applyFont="1" applyFill="1" applyBorder="1" applyAlignment="1">
      <alignment horizontal="center"/>
    </xf>
    <xf numFmtId="0" fontId="3" fillId="32" borderId="19" xfId="0" applyFont="1" applyFill="1" applyBorder="1" applyAlignment="1">
      <alignment horizontal="center"/>
    </xf>
    <xf numFmtId="0" fontId="6" fillId="32" borderId="19" xfId="0" applyFont="1" applyFill="1" applyBorder="1" applyAlignment="1">
      <alignment horizontal="center"/>
    </xf>
    <xf numFmtId="0" fontId="3" fillId="4" borderId="0" xfId="0" applyFont="1" applyFill="1" applyBorder="1" applyAlignment="1">
      <alignment horizontal="center"/>
    </xf>
    <xf numFmtId="0" fontId="3" fillId="33" borderId="33" xfId="0" applyFont="1" applyFill="1" applyBorder="1" applyAlignment="1">
      <alignment horizontal="center"/>
    </xf>
    <xf numFmtId="0" fontId="3" fillId="33" borderId="33" xfId="0" applyFont="1" applyFill="1" applyBorder="1" applyAlignment="1">
      <alignment/>
    </xf>
    <xf numFmtId="0" fontId="3" fillId="33" borderId="40" xfId="0" applyFont="1" applyFill="1" applyBorder="1" applyAlignment="1">
      <alignment/>
    </xf>
    <xf numFmtId="0" fontId="6" fillId="33" borderId="49" xfId="0" applyFont="1" applyFill="1" applyBorder="1" applyAlignment="1">
      <alignment horizontal="center"/>
    </xf>
    <xf numFmtId="0" fontId="3" fillId="33" borderId="50" xfId="0" applyFont="1" applyFill="1" applyBorder="1" applyAlignment="1">
      <alignment horizontal="center"/>
    </xf>
    <xf numFmtId="0" fontId="3" fillId="33" borderId="50" xfId="0" applyFont="1" applyFill="1" applyBorder="1" applyAlignment="1">
      <alignment/>
    </xf>
    <xf numFmtId="0" fontId="3" fillId="33" borderId="56" xfId="0" applyFont="1" applyFill="1" applyBorder="1" applyAlignment="1">
      <alignment/>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0" borderId="88" xfId="0" applyFont="1" applyBorder="1" applyAlignment="1">
      <alignment horizontal="center" vertical="center" wrapText="1"/>
    </xf>
    <xf numFmtId="0" fontId="0" fillId="0" borderId="59" xfId="0" applyBorder="1" applyAlignment="1">
      <alignment horizontal="center" vertical="center" wrapText="1"/>
    </xf>
    <xf numFmtId="0" fontId="0" fillId="0" borderId="93" xfId="0" applyBorder="1" applyAlignment="1">
      <alignment horizontal="center" vertical="center" wrapText="1"/>
    </xf>
    <xf numFmtId="0" fontId="0" fillId="0" borderId="19" xfId="0" applyBorder="1" applyAlignment="1">
      <alignment horizontal="center"/>
    </xf>
    <xf numFmtId="0" fontId="0" fillId="0" borderId="0" xfId="0" applyBorder="1" applyAlignment="1">
      <alignment horizontal="center"/>
    </xf>
    <xf numFmtId="0" fontId="0" fillId="0" borderId="0" xfId="0" applyBorder="1" applyAlignment="1">
      <alignment/>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6" xfId="0" applyFont="1" applyBorder="1" applyAlignment="1">
      <alignment horizontal="center" vertical="center"/>
    </xf>
    <xf numFmtId="0" fontId="3" fillId="34" borderId="20" xfId="0" applyFont="1" applyFill="1" applyBorder="1" applyAlignment="1">
      <alignment horizontal="center" vertical="center" wrapText="1"/>
    </xf>
    <xf numFmtId="0" fontId="3" fillId="0" borderId="13" xfId="0" applyFont="1" applyBorder="1" applyAlignment="1">
      <alignment horizontal="center" vertical="center" textRotation="90" wrapText="1"/>
    </xf>
    <xf numFmtId="0" fontId="3" fillId="0" borderId="15" xfId="0" applyFont="1" applyBorder="1" applyAlignment="1">
      <alignment horizontal="center" textRotation="90"/>
    </xf>
    <xf numFmtId="0" fontId="3" fillId="0" borderId="34" xfId="0" applyFont="1" applyBorder="1" applyAlignment="1">
      <alignment horizontal="center" textRotation="90"/>
    </xf>
    <xf numFmtId="0" fontId="3" fillId="33" borderId="87"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35" xfId="0" applyFont="1" applyFill="1" applyBorder="1" applyAlignment="1">
      <alignment horizontal="center" vertical="center"/>
    </xf>
    <xf numFmtId="0" fontId="3" fillId="0" borderId="50" xfId="0" applyFont="1" applyBorder="1" applyAlignment="1">
      <alignment/>
    </xf>
    <xf numFmtId="0" fontId="3" fillId="0" borderId="56" xfId="0" applyFont="1" applyBorder="1" applyAlignment="1">
      <alignment/>
    </xf>
    <xf numFmtId="0" fontId="33" fillId="0" borderId="13" xfId="0" applyFont="1" applyFill="1" applyBorder="1" applyAlignment="1">
      <alignment horizontal="center" vertical="center" textRotation="90" wrapText="1"/>
    </xf>
    <xf numFmtId="0" fontId="33" fillId="0" borderId="15" xfId="0" applyFont="1" applyFill="1" applyBorder="1" applyAlignment="1">
      <alignment horizontal="center" vertical="center" textRotation="90"/>
    </xf>
    <xf numFmtId="0" fontId="33" fillId="0" borderId="34" xfId="0" applyFont="1" applyFill="1" applyBorder="1" applyAlignment="1">
      <alignment horizontal="center" vertical="center" textRotation="90"/>
    </xf>
    <xf numFmtId="0" fontId="33" fillId="0" borderId="4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79"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33"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33"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81" xfId="0" applyFont="1" applyFill="1" applyBorder="1" applyAlignment="1">
      <alignment horizontal="center" vertical="center"/>
    </xf>
    <xf numFmtId="0" fontId="33" fillId="0" borderId="56" xfId="0" applyFont="1" applyFill="1" applyBorder="1" applyAlignment="1">
      <alignment horizontal="center" vertical="center" wrapText="1"/>
    </xf>
    <xf numFmtId="0" fontId="33" fillId="0" borderId="58" xfId="0" applyFont="1" applyFill="1" applyBorder="1" applyAlignment="1">
      <alignment horizontal="center" vertical="center" textRotation="90" wrapText="1"/>
    </xf>
    <xf numFmtId="0" fontId="33" fillId="0" borderId="30" xfId="0" applyFont="1" applyFill="1" applyBorder="1" applyAlignment="1">
      <alignment horizontal="center" vertical="center" textRotation="90"/>
    </xf>
    <xf numFmtId="0" fontId="33" fillId="0" borderId="79" xfId="0" applyFont="1" applyFill="1" applyBorder="1" applyAlignment="1">
      <alignment horizontal="center" vertical="center" textRotation="90"/>
    </xf>
    <xf numFmtId="0" fontId="18" fillId="0" borderId="15" xfId="0" applyFont="1" applyFill="1" applyBorder="1" applyAlignment="1">
      <alignment horizontal="center" vertical="center" textRotation="90" wrapText="1"/>
    </xf>
    <xf numFmtId="0" fontId="18" fillId="0" borderId="34" xfId="0" applyFont="1" applyFill="1" applyBorder="1" applyAlignment="1">
      <alignment horizontal="center" vertical="center" textRotation="90" wrapText="1"/>
    </xf>
    <xf numFmtId="0" fontId="33" fillId="0" borderId="15" xfId="0" applyFont="1" applyFill="1" applyBorder="1" applyAlignment="1">
      <alignment horizontal="center" vertical="center" textRotation="90" wrapText="1"/>
    </xf>
    <xf numFmtId="0" fontId="33" fillId="0" borderId="34" xfId="0" applyFont="1" applyFill="1" applyBorder="1" applyAlignment="1">
      <alignment horizontal="center" vertical="center" textRotation="90" wrapText="1"/>
    </xf>
    <xf numFmtId="0" fontId="18" fillId="0" borderId="79" xfId="0" applyFont="1" applyFill="1" applyBorder="1" applyAlignment="1">
      <alignment horizontal="center" vertical="center" textRotation="90" wrapText="1"/>
    </xf>
    <xf numFmtId="0" fontId="0" fillId="0" borderId="50" xfId="0" applyFont="1" applyFill="1" applyBorder="1" applyAlignment="1">
      <alignment horizontal="center" vertical="center"/>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3" fillId="0" borderId="14" xfId="0" applyFont="1" applyFill="1" applyBorder="1" applyAlignment="1">
      <alignment horizontal="left" vertical="center" indent="1"/>
    </xf>
    <xf numFmtId="0" fontId="4" fillId="0" borderId="0" xfId="0" applyFont="1" applyFill="1" applyBorder="1" applyAlignment="1">
      <alignment horizontal="left" vertical="center" indent="1"/>
    </xf>
    <xf numFmtId="0" fontId="0" fillId="0" borderId="19" xfId="0" applyFont="1" applyFill="1" applyBorder="1" applyAlignment="1">
      <alignment horizontal="center" vertical="center"/>
    </xf>
    <xf numFmtId="0" fontId="4" fillId="0" borderId="50" xfId="0" applyFont="1" applyFill="1" applyBorder="1" applyAlignment="1">
      <alignment horizontal="left" vertical="center" wrapText="1"/>
    </xf>
    <xf numFmtId="0" fontId="33" fillId="0" borderId="38" xfId="0" applyFont="1" applyFill="1" applyBorder="1" applyAlignment="1">
      <alignment horizontal="left" indent="1"/>
    </xf>
    <xf numFmtId="0" fontId="4" fillId="0" borderId="19" xfId="0" applyFont="1" applyFill="1" applyBorder="1" applyAlignment="1">
      <alignment horizontal="left" indent="1"/>
    </xf>
    <xf numFmtId="0" fontId="14" fillId="0" borderId="13" xfId="0" applyFont="1" applyFill="1" applyBorder="1" applyAlignment="1">
      <alignment horizontal="center" vertical="center"/>
    </xf>
    <xf numFmtId="0" fontId="14" fillId="0" borderId="66" xfId="0" applyFont="1" applyFill="1" applyBorder="1" applyAlignment="1" quotePrefix="1">
      <alignment horizontal="center" vertical="center"/>
    </xf>
    <xf numFmtId="0" fontId="18" fillId="0" borderId="19" xfId="0" applyFont="1" applyFill="1" applyBorder="1" applyAlignment="1">
      <alignment horizontal="center"/>
    </xf>
    <xf numFmtId="0" fontId="18" fillId="0" borderId="19" xfId="0" applyFont="1" applyFill="1" applyBorder="1" applyAlignment="1">
      <alignment/>
    </xf>
    <xf numFmtId="0" fontId="33"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33" fillId="0" borderId="13" xfId="0" applyFont="1" applyFill="1" applyBorder="1" applyAlignment="1">
      <alignment horizontal="center" vertical="center" textRotation="90"/>
    </xf>
    <xf numFmtId="0" fontId="18" fillId="0" borderId="15" xfId="0" applyFont="1" applyFill="1" applyBorder="1" applyAlignment="1">
      <alignment horizontal="center" vertical="center" textRotation="90"/>
    </xf>
    <xf numFmtId="0" fontId="18" fillId="0" borderId="34" xfId="0" applyFont="1" applyFill="1" applyBorder="1" applyAlignment="1">
      <alignment horizontal="center" vertical="center" textRotation="90"/>
    </xf>
    <xf numFmtId="0" fontId="33" fillId="0" borderId="67" xfId="0" applyFont="1" applyFill="1" applyBorder="1" applyAlignment="1">
      <alignment horizontal="center" vertical="center" textRotation="90"/>
    </xf>
    <xf numFmtId="0" fontId="18" fillId="0" borderId="0" xfId="0" applyFont="1" applyFill="1" applyBorder="1" applyAlignment="1">
      <alignment horizontal="center" vertical="center" textRotation="90"/>
    </xf>
    <xf numFmtId="0" fontId="18" fillId="0" borderId="19" xfId="0" applyFont="1" applyFill="1" applyBorder="1" applyAlignment="1">
      <alignment horizontal="center" vertical="center" textRotation="90"/>
    </xf>
    <xf numFmtId="0" fontId="33" fillId="0" borderId="12"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12" xfId="0" applyFont="1" applyFill="1" applyBorder="1" applyAlignment="1">
      <alignment horizontal="center" vertical="center" textRotation="90" wrapText="1"/>
    </xf>
    <xf numFmtId="0" fontId="18" fillId="0" borderId="38" xfId="0" applyFont="1" applyFill="1" applyBorder="1" applyAlignment="1">
      <alignment horizontal="center" vertical="center" textRotation="90" wrapText="1"/>
    </xf>
    <xf numFmtId="0" fontId="18" fillId="0" borderId="14" xfId="0" applyFont="1" applyFill="1" applyBorder="1" applyAlignment="1">
      <alignment vertical="center" wrapText="1"/>
    </xf>
    <xf numFmtId="0" fontId="0" fillId="0" borderId="30" xfId="0" applyFont="1" applyBorder="1" applyAlignment="1">
      <alignment wrapText="1"/>
    </xf>
    <xf numFmtId="0" fontId="0" fillId="0" borderId="14" xfId="0" applyFont="1" applyBorder="1" applyAlignment="1">
      <alignment wrapText="1"/>
    </xf>
    <xf numFmtId="0" fontId="33"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4" xfId="0" applyFont="1" applyFill="1" applyBorder="1" applyAlignment="1">
      <alignment horizontal="center" vertical="center"/>
    </xf>
    <xf numFmtId="0" fontId="33" fillId="0" borderId="14" xfId="0" applyFont="1" applyFill="1" applyBorder="1" applyAlignment="1">
      <alignment horizontal="left" vertical="center"/>
    </xf>
    <xf numFmtId="0" fontId="4" fillId="0" borderId="30" xfId="0" applyFont="1" applyFill="1" applyBorder="1" applyAlignment="1">
      <alignment horizontal="left" vertical="center"/>
    </xf>
    <xf numFmtId="0" fontId="18" fillId="0" borderId="67" xfId="0" applyFont="1" applyFill="1" applyBorder="1" applyAlignment="1">
      <alignment horizontal="center" vertical="center" textRotation="90"/>
    </xf>
    <xf numFmtId="0" fontId="18" fillId="0" borderId="23" xfId="0" applyFont="1" applyFill="1" applyBorder="1" applyAlignment="1">
      <alignment/>
    </xf>
    <xf numFmtId="0" fontId="4" fillId="0" borderId="18" xfId="0" applyFont="1" applyFill="1" applyBorder="1" applyAlignment="1">
      <alignment/>
    </xf>
    <xf numFmtId="0" fontId="4" fillId="0" borderId="32" xfId="0" applyFont="1" applyFill="1" applyBorder="1" applyAlignment="1">
      <alignment/>
    </xf>
    <xf numFmtId="0" fontId="18" fillId="0" borderId="37" xfId="0" applyFont="1" applyFill="1" applyBorder="1" applyAlignment="1">
      <alignment/>
    </xf>
    <xf numFmtId="0" fontId="0" fillId="0" borderId="19" xfId="0" applyFont="1" applyFill="1" applyBorder="1" applyAlignment="1">
      <alignment/>
    </xf>
    <xf numFmtId="0" fontId="0" fillId="0" borderId="79" xfId="0" applyFont="1" applyFill="1" applyBorder="1" applyAlignment="1">
      <alignment/>
    </xf>
    <xf numFmtId="0" fontId="18" fillId="0" borderId="14" xfId="0" applyFont="1" applyFill="1" applyBorder="1" applyAlignment="1">
      <alignment/>
    </xf>
    <xf numFmtId="0" fontId="4" fillId="0" borderId="30" xfId="0" applyFont="1" applyFill="1" applyBorder="1" applyAlignment="1">
      <alignment/>
    </xf>
    <xf numFmtId="0" fontId="18" fillId="0" borderId="11" xfId="0" applyFont="1" applyFill="1" applyBorder="1" applyAlignment="1">
      <alignment/>
    </xf>
    <xf numFmtId="0" fontId="0" fillId="0" borderId="24" xfId="0" applyFont="1" applyFill="1" applyBorder="1" applyAlignment="1">
      <alignment/>
    </xf>
    <xf numFmtId="0" fontId="0" fillId="0" borderId="61" xfId="0" applyFont="1" applyFill="1" applyBorder="1" applyAlignment="1">
      <alignment/>
    </xf>
    <xf numFmtId="0" fontId="4" fillId="0" borderId="67" xfId="0" applyFont="1" applyFill="1" applyBorder="1" applyAlignment="1">
      <alignment vertical="center"/>
    </xf>
    <xf numFmtId="0" fontId="4" fillId="0" borderId="58" xfId="0" applyFont="1" applyFill="1" applyBorder="1" applyAlignment="1">
      <alignment vertical="center"/>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4" fillId="0" borderId="11" xfId="0" applyFont="1" applyBorder="1" applyAlignment="1">
      <alignment horizontal="left"/>
    </xf>
    <xf numFmtId="0" fontId="4" fillId="0" borderId="24" xfId="0" applyFont="1" applyBorder="1" applyAlignment="1">
      <alignment horizontal="left"/>
    </xf>
    <xf numFmtId="0" fontId="4" fillId="0" borderId="51" xfId="0" applyFont="1" applyBorder="1" applyAlignment="1">
      <alignment horizontal="left"/>
    </xf>
    <xf numFmtId="0" fontId="4" fillId="0" borderId="11" xfId="0" applyFont="1" applyBorder="1" applyAlignment="1">
      <alignment horizontal="center"/>
    </xf>
    <xf numFmtId="0" fontId="4" fillId="0" borderId="51" xfId="0" applyFont="1"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51" xfId="0" applyBorder="1" applyAlignment="1">
      <alignment horizont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wrapText="1"/>
    </xf>
    <xf numFmtId="0" fontId="0" fillId="0" borderId="11" xfId="0" applyBorder="1" applyAlignment="1">
      <alignment vertical="top" wrapText="1"/>
    </xf>
    <xf numFmtId="0" fontId="0" fillId="0" borderId="24" xfId="0" applyBorder="1" applyAlignment="1">
      <alignment vertical="top" wrapText="1"/>
    </xf>
    <xf numFmtId="0" fontId="0" fillId="0" borderId="51" xfId="0" applyBorder="1" applyAlignment="1">
      <alignment vertical="top" wrapText="1"/>
    </xf>
    <xf numFmtId="0" fontId="25" fillId="0" borderId="0" xfId="0" applyFont="1" applyAlignment="1">
      <alignment/>
    </xf>
    <xf numFmtId="0" fontId="0" fillId="0" borderId="71" xfId="0" applyBorder="1" applyAlignment="1">
      <alignment vertical="top" wrapText="1"/>
    </xf>
    <xf numFmtId="0" fontId="0" fillId="0" borderId="69" xfId="0" applyBorder="1" applyAlignment="1">
      <alignment vertical="top" wrapText="1"/>
    </xf>
    <xf numFmtId="0" fontId="0" fillId="0" borderId="62" xfId="0" applyBorder="1" applyAlignment="1">
      <alignment vertical="top" wrapText="1"/>
    </xf>
    <xf numFmtId="0" fontId="0" fillId="0" borderId="23" xfId="0" applyBorder="1" applyAlignment="1">
      <alignment wrapText="1"/>
    </xf>
    <xf numFmtId="0" fontId="0" fillId="0" borderId="18" xfId="0" applyBorder="1" applyAlignment="1">
      <alignment wrapText="1"/>
    </xf>
    <xf numFmtId="0" fontId="0" fillId="0" borderId="31" xfId="0" applyBorder="1" applyAlignment="1">
      <alignment wrapText="1"/>
    </xf>
    <xf numFmtId="0" fontId="0" fillId="0" borderId="11" xfId="0" applyBorder="1" applyAlignment="1">
      <alignment horizontal="center" vertical="center"/>
    </xf>
    <xf numFmtId="0" fontId="0" fillId="0" borderId="23" xfId="0" applyBorder="1" applyAlignment="1">
      <alignment vertical="top" wrapText="1"/>
    </xf>
    <xf numFmtId="0" fontId="0" fillId="0" borderId="18" xfId="0" applyBorder="1" applyAlignment="1">
      <alignment vertical="top" wrapText="1"/>
    </xf>
    <xf numFmtId="0" fontId="0" fillId="0" borderId="31" xfId="0"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8</xdr:row>
      <xdr:rowOff>123825</xdr:rowOff>
    </xdr:from>
    <xdr:to>
      <xdr:col>60</xdr:col>
      <xdr:colOff>371475</xdr:colOff>
      <xdr:row>52</xdr:row>
      <xdr:rowOff>85725</xdr:rowOff>
    </xdr:to>
    <xdr:pic>
      <xdr:nvPicPr>
        <xdr:cNvPr id="1" name="Рисунок 3" descr="C:\Users\user\Desktop\СКАНЫ\IMG_20200626_0016.jpg"/>
        <xdr:cNvPicPr preferRelativeResize="1">
          <a:picLocks noChangeAspect="1"/>
        </xdr:cNvPicPr>
      </xdr:nvPicPr>
      <xdr:blipFill>
        <a:blip r:embed="rId1"/>
        <a:stretch>
          <a:fillRect/>
        </a:stretch>
      </xdr:blipFill>
      <xdr:spPr>
        <a:xfrm>
          <a:off x="714375" y="1447800"/>
          <a:ext cx="12039600" cy="7620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CJ44"/>
  <sheetViews>
    <sheetView view="pageBreakPreview" zoomScaleSheetLayoutView="100" zoomScalePageLayoutView="0" workbookViewId="0" topLeftCell="D19">
      <selection activeCell="D10" sqref="D10:U10"/>
    </sheetView>
  </sheetViews>
  <sheetFormatPr defaultColWidth="9.00390625" defaultRowHeight="12.75"/>
  <cols>
    <col min="1" max="1" width="5.125" style="0" customWidth="1"/>
    <col min="2" max="2" width="2.00390625" style="0" customWidth="1"/>
    <col min="3" max="3" width="2.125" style="0" customWidth="1"/>
    <col min="4" max="4" width="2.375" style="0" customWidth="1"/>
    <col min="5" max="5" width="2.125" style="0" customWidth="1"/>
    <col min="6" max="6" width="3.125" style="0" customWidth="1"/>
    <col min="7" max="8" width="2.625" style="0" customWidth="1"/>
    <col min="9" max="10" width="2.50390625" style="0" customWidth="1"/>
    <col min="11" max="11" width="2.125" style="0" customWidth="1"/>
    <col min="12" max="12" width="2.375" style="0" customWidth="1"/>
    <col min="13" max="13" width="2.125" style="0" customWidth="1"/>
    <col min="14" max="14" width="2.50390625" style="0" customWidth="1"/>
    <col min="15" max="18" width="2.125" style="0" customWidth="1"/>
    <col min="19" max="54" width="2.50390625" style="0" customWidth="1"/>
    <col min="55" max="55" width="3.625" style="0" customWidth="1"/>
    <col min="56" max="56" width="3.50390625" style="0" customWidth="1"/>
    <col min="57" max="57" width="4.50390625" style="0" customWidth="1"/>
    <col min="58" max="58" width="4.625" style="0" customWidth="1"/>
    <col min="59" max="59" width="5.125" style="0" customWidth="1"/>
    <col min="60" max="60" width="6.375" style="0" customWidth="1"/>
    <col min="61" max="61" width="5.375" style="0" customWidth="1"/>
    <col min="62" max="62" width="0.875" style="0" hidden="1" customWidth="1"/>
    <col min="63" max="63" width="5.50390625" style="0" hidden="1" customWidth="1"/>
    <col min="64" max="64" width="4.375" style="0" hidden="1" customWidth="1"/>
    <col min="65" max="65" width="4.50390625" style="0" hidden="1" customWidth="1"/>
    <col min="66" max="66" width="15.875" style="0" hidden="1" customWidth="1"/>
  </cols>
  <sheetData>
    <row r="3" spans="1:71" ht="11.25" customHeight="1">
      <c r="A3" s="46"/>
      <c r="B3" s="46"/>
      <c r="C3" s="46"/>
      <c r="D3" s="657"/>
      <c r="E3" s="657"/>
      <c r="F3" s="657"/>
      <c r="G3" s="657"/>
      <c r="H3" s="657"/>
      <c r="I3" s="657"/>
      <c r="J3" s="657"/>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9"/>
      <c r="BF3" s="519"/>
      <c r="BG3" s="519"/>
      <c r="BH3" s="519"/>
      <c r="BI3" s="519"/>
      <c r="BJ3" s="829"/>
      <c r="BK3" s="830"/>
      <c r="BL3" s="830"/>
      <c r="BM3" s="830"/>
      <c r="BN3" s="830"/>
      <c r="BO3" s="519"/>
      <c r="BP3" s="519"/>
      <c r="BQ3" s="519"/>
      <c r="BR3" s="519"/>
      <c r="BS3" s="519"/>
    </row>
    <row r="4" spans="1:71" ht="11.25" customHeight="1">
      <c r="A4" s="46"/>
      <c r="B4" s="46"/>
      <c r="C4" s="46"/>
      <c r="D4" s="829"/>
      <c r="E4" s="831"/>
      <c r="F4" s="831"/>
      <c r="G4" s="831"/>
      <c r="H4" s="831"/>
      <c r="I4" s="831"/>
      <c r="J4" s="831"/>
      <c r="K4" s="831"/>
      <c r="L4" s="831"/>
      <c r="M4" s="831"/>
      <c r="N4" s="831"/>
      <c r="O4" s="831"/>
      <c r="P4" s="831"/>
      <c r="Q4" s="831"/>
      <c r="R4" s="831"/>
      <c r="S4" s="831"/>
      <c r="T4" s="831"/>
      <c r="U4" s="831"/>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9"/>
      <c r="BF4" s="519"/>
      <c r="BG4" s="519"/>
      <c r="BH4" s="519"/>
      <c r="BI4" s="519"/>
      <c r="BJ4" s="519"/>
      <c r="BK4" s="519"/>
      <c r="BL4" s="519"/>
      <c r="BM4" s="519"/>
      <c r="BN4" s="519"/>
      <c r="BO4" s="519"/>
      <c r="BP4" s="519"/>
      <c r="BQ4" s="519"/>
      <c r="BR4" s="519"/>
      <c r="BS4" s="519"/>
    </row>
    <row r="5" spans="1:71" ht="13.5">
      <c r="A5" s="469"/>
      <c r="B5" s="469"/>
      <c r="C5" s="469"/>
      <c r="D5" s="462"/>
      <c r="E5" s="470"/>
      <c r="F5" s="470"/>
      <c r="G5" s="470"/>
      <c r="H5" s="470"/>
      <c r="I5" s="470"/>
      <c r="J5" s="46"/>
      <c r="K5" s="46"/>
      <c r="L5" s="46"/>
      <c r="M5" s="46"/>
      <c r="N5" s="46"/>
      <c r="O5" s="46"/>
      <c r="P5" s="46"/>
      <c r="Q5" s="46"/>
      <c r="R5" s="46"/>
      <c r="S5" s="46"/>
      <c r="T5" s="470"/>
      <c r="U5" s="470"/>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79"/>
      <c r="BF5" s="480"/>
      <c r="BG5" s="480"/>
      <c r="BH5" s="480"/>
      <c r="BI5" s="480"/>
      <c r="BJ5" s="462"/>
      <c r="BK5" s="520"/>
      <c r="BL5" s="520"/>
      <c r="BM5" s="520"/>
      <c r="BN5" s="520"/>
      <c r="BO5" s="519"/>
      <c r="BP5" s="519"/>
      <c r="BQ5" s="519"/>
      <c r="BR5" s="519"/>
      <c r="BS5" s="519"/>
    </row>
    <row r="6" spans="1:71" ht="14.25" customHeight="1">
      <c r="A6" s="46"/>
      <c r="B6" s="46"/>
      <c r="C6" s="46"/>
      <c r="D6" s="462"/>
      <c r="E6" s="470"/>
      <c r="F6" s="470"/>
      <c r="G6" s="470"/>
      <c r="H6" s="470"/>
      <c r="I6" s="470"/>
      <c r="J6" s="470"/>
      <c r="K6" s="470"/>
      <c r="L6" s="470"/>
      <c r="M6" s="470"/>
      <c r="N6" s="470"/>
      <c r="O6" s="470"/>
      <c r="P6" s="470"/>
      <c r="Q6" s="470"/>
      <c r="R6" s="470"/>
      <c r="S6" s="470"/>
      <c r="T6" s="470"/>
      <c r="U6" s="470"/>
      <c r="V6" s="444"/>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832"/>
      <c r="BF6" s="833"/>
      <c r="BG6" s="833"/>
      <c r="BH6" s="833"/>
      <c r="BI6" s="833"/>
      <c r="BJ6" s="833"/>
      <c r="BK6" s="833"/>
      <c r="BL6" s="833"/>
      <c r="BM6" s="835"/>
      <c r="BN6" s="835"/>
      <c r="BO6" s="519"/>
      <c r="BP6" s="519"/>
      <c r="BQ6" s="519"/>
      <c r="BR6" s="519"/>
      <c r="BS6" s="519"/>
    </row>
    <row r="7" spans="1:71" ht="14.25" customHeight="1">
      <c r="A7" s="469"/>
      <c r="B7" s="469"/>
      <c r="C7" s="469"/>
      <c r="D7" s="462"/>
      <c r="E7" s="470"/>
      <c r="F7" s="470"/>
      <c r="G7" s="470"/>
      <c r="H7" s="470"/>
      <c r="I7" s="470"/>
      <c r="J7" s="46"/>
      <c r="K7" s="46"/>
      <c r="L7" s="46"/>
      <c r="M7" s="46"/>
      <c r="N7" s="46"/>
      <c r="O7" s="46"/>
      <c r="P7" s="46"/>
      <c r="Q7" s="46"/>
      <c r="R7" s="46"/>
      <c r="S7" s="46"/>
      <c r="T7" s="470"/>
      <c r="U7" s="470"/>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9"/>
      <c r="BF7" s="469"/>
      <c r="BG7" s="469"/>
      <c r="BH7" s="469"/>
      <c r="BI7" s="470"/>
      <c r="BJ7" s="481"/>
      <c r="BK7" s="479"/>
      <c r="BL7" s="479"/>
      <c r="BM7" s="521"/>
      <c r="BN7" s="520"/>
      <c r="BO7" s="520"/>
      <c r="BP7" s="520"/>
      <c r="BQ7" s="520"/>
      <c r="BR7" s="9"/>
      <c r="BS7" s="519"/>
    </row>
    <row r="8" spans="1:71" ht="14.25" customHeight="1">
      <c r="A8" s="831"/>
      <c r="B8" s="831"/>
      <c r="C8" s="831"/>
      <c r="D8" s="831"/>
      <c r="E8" s="831"/>
      <c r="F8" s="831"/>
      <c r="G8" s="831"/>
      <c r="H8" s="831"/>
      <c r="I8" s="831"/>
      <c r="J8" s="831"/>
      <c r="K8" s="831"/>
      <c r="L8" s="831"/>
      <c r="M8" s="831"/>
      <c r="N8" s="831"/>
      <c r="O8" s="831"/>
      <c r="P8" s="831"/>
      <c r="Q8" s="831"/>
      <c r="R8" s="831"/>
      <c r="S8" s="831"/>
      <c r="T8" s="831"/>
      <c r="U8" s="831"/>
      <c r="AA8" s="8"/>
      <c r="AB8" s="10"/>
      <c r="AC8" s="10"/>
      <c r="AD8" s="10"/>
      <c r="AE8" s="10"/>
      <c r="AF8" s="10"/>
      <c r="AG8" s="10"/>
      <c r="AH8" s="10"/>
      <c r="AI8" s="10"/>
      <c r="AJ8" s="10"/>
      <c r="AK8" s="10"/>
      <c r="AL8" s="10"/>
      <c r="AM8" s="10"/>
      <c r="AN8" s="10"/>
      <c r="AO8" s="10"/>
      <c r="AP8" s="10"/>
      <c r="AQ8" s="38"/>
      <c r="AR8" s="38"/>
      <c r="AS8" s="38"/>
      <c r="AT8" s="38"/>
      <c r="AU8" s="38"/>
      <c r="AV8" s="38"/>
      <c r="AW8" s="38"/>
      <c r="AX8" s="38"/>
      <c r="AY8" s="10"/>
      <c r="AZ8" s="10"/>
      <c r="BA8" s="10"/>
      <c r="BB8" s="10"/>
      <c r="BC8" s="10"/>
      <c r="BD8" s="10"/>
      <c r="BE8" s="520"/>
      <c r="BF8" s="520"/>
      <c r="BG8" s="520"/>
      <c r="BH8" s="519"/>
      <c r="BI8" s="519"/>
      <c r="BJ8" s="836"/>
      <c r="BK8" s="837"/>
      <c r="BL8" s="837"/>
      <c r="BM8" s="837"/>
      <c r="BN8" s="837"/>
      <c r="BO8" s="837"/>
      <c r="BP8" s="837"/>
      <c r="BQ8" s="837"/>
      <c r="BR8" s="838"/>
      <c r="BS8" s="838"/>
    </row>
    <row r="9" spans="1:71" ht="14.25" customHeight="1">
      <c r="A9" s="839"/>
      <c r="B9" s="839"/>
      <c r="C9" s="839"/>
      <c r="D9" s="839"/>
      <c r="E9" s="839"/>
      <c r="F9" s="839"/>
      <c r="G9" s="839"/>
      <c r="H9" s="839"/>
      <c r="I9" s="839"/>
      <c r="J9" s="839"/>
      <c r="K9" s="839"/>
      <c r="L9" s="839"/>
      <c r="M9" s="839"/>
      <c r="N9" s="840"/>
      <c r="O9" s="840"/>
      <c r="P9" s="840"/>
      <c r="Q9" s="840"/>
      <c r="R9" s="840"/>
      <c r="S9" s="840"/>
      <c r="T9" s="840"/>
      <c r="U9" s="840"/>
      <c r="AA9" s="8"/>
      <c r="AB9" s="10"/>
      <c r="AC9" s="10"/>
      <c r="AD9" s="10"/>
      <c r="AE9" s="10"/>
      <c r="AF9" s="10"/>
      <c r="AG9" s="10"/>
      <c r="AH9" s="10"/>
      <c r="AI9" s="10"/>
      <c r="AJ9" s="10"/>
      <c r="AK9" s="10"/>
      <c r="AL9" s="10"/>
      <c r="AM9" s="10"/>
      <c r="AN9" s="10"/>
      <c r="AO9" s="10"/>
      <c r="AP9" s="10"/>
      <c r="AQ9" s="38"/>
      <c r="AR9" s="38"/>
      <c r="AS9" s="38"/>
      <c r="AT9" s="38"/>
      <c r="AU9" s="38"/>
      <c r="AV9" s="38"/>
      <c r="AW9" s="38"/>
      <c r="AX9" s="38"/>
      <c r="AY9" s="10"/>
      <c r="AZ9" s="10"/>
      <c r="BA9" s="10"/>
      <c r="BB9" s="10"/>
      <c r="BC9" s="10"/>
      <c r="BD9" s="10"/>
      <c r="BE9" s="520"/>
      <c r="BF9" s="520"/>
      <c r="BG9" s="520"/>
      <c r="BH9" s="519"/>
      <c r="BI9" s="519"/>
      <c r="BJ9" s="657"/>
      <c r="BK9" s="692"/>
      <c r="BL9" s="692"/>
      <c r="BM9" s="692"/>
      <c r="BN9" s="657"/>
      <c r="BO9" s="38"/>
      <c r="BP9" s="38"/>
      <c r="BQ9" s="38"/>
      <c r="BR9" s="38"/>
      <c r="BS9" s="38"/>
    </row>
    <row r="10" spans="1:71" ht="14.25" customHeight="1">
      <c r="A10" s="8"/>
      <c r="B10" s="8"/>
      <c r="C10" s="8"/>
      <c r="D10" s="829"/>
      <c r="E10" s="831"/>
      <c r="F10" s="831"/>
      <c r="G10" s="831"/>
      <c r="H10" s="831"/>
      <c r="I10" s="831"/>
      <c r="J10" s="831"/>
      <c r="K10" s="831"/>
      <c r="L10" s="831"/>
      <c r="M10" s="841"/>
      <c r="N10" s="841"/>
      <c r="O10" s="841"/>
      <c r="P10" s="841"/>
      <c r="Q10" s="841"/>
      <c r="R10" s="841"/>
      <c r="S10" s="841"/>
      <c r="T10" s="841"/>
      <c r="U10" s="841"/>
      <c r="AA10" s="8"/>
      <c r="AB10" s="10"/>
      <c r="AC10" s="10"/>
      <c r="AD10" s="10"/>
      <c r="AE10" s="10"/>
      <c r="AF10" s="10"/>
      <c r="AG10" s="10"/>
      <c r="AH10" s="10"/>
      <c r="AI10" s="10"/>
      <c r="AJ10" s="10"/>
      <c r="AK10" s="10"/>
      <c r="AL10" s="10"/>
      <c r="AM10" s="10"/>
      <c r="AN10" s="10"/>
      <c r="AO10" s="10"/>
      <c r="AP10" s="10"/>
      <c r="AQ10" s="38"/>
      <c r="AR10" s="38"/>
      <c r="AS10" s="38"/>
      <c r="AT10" s="38"/>
      <c r="AU10" s="38"/>
      <c r="AV10" s="38"/>
      <c r="AW10" s="38"/>
      <c r="AX10" s="38"/>
      <c r="AY10" s="10"/>
      <c r="AZ10" s="10"/>
      <c r="BA10" s="10"/>
      <c r="BB10" s="10"/>
      <c r="BC10" s="10"/>
      <c r="BD10" s="10"/>
      <c r="BE10" s="10"/>
      <c r="BF10" s="10"/>
      <c r="BG10" s="10"/>
      <c r="BM10" s="8"/>
      <c r="BN10" s="8"/>
      <c r="BO10" s="7"/>
      <c r="BP10" s="7"/>
      <c r="BQ10" s="7"/>
      <c r="BR10" s="7"/>
      <c r="BS10" s="7"/>
    </row>
    <row r="11" spans="1:71" ht="14.25" customHeight="1">
      <c r="A11" s="8"/>
      <c r="B11" s="8"/>
      <c r="C11" s="8"/>
      <c r="D11" s="8"/>
      <c r="E11" s="8"/>
      <c r="F11" s="829"/>
      <c r="G11" s="831"/>
      <c r="H11" s="831"/>
      <c r="I11" s="831"/>
      <c r="J11" s="831"/>
      <c r="K11" s="831"/>
      <c r="L11" s="831"/>
      <c r="M11" s="831"/>
      <c r="N11" s="831"/>
      <c r="O11" s="831"/>
      <c r="P11" s="831"/>
      <c r="Q11" s="831"/>
      <c r="R11" s="831"/>
      <c r="S11" s="831"/>
      <c r="T11" s="831"/>
      <c r="U11" s="831"/>
      <c r="V11" s="831"/>
      <c r="W11" s="831"/>
      <c r="AA11" s="8"/>
      <c r="AB11" s="10"/>
      <c r="AC11" s="10"/>
      <c r="AD11" s="10"/>
      <c r="AE11" s="10"/>
      <c r="AF11" s="10"/>
      <c r="AG11" s="10"/>
      <c r="AH11" s="10"/>
      <c r="AI11" s="10"/>
      <c r="AJ11" s="10"/>
      <c r="AK11" s="10"/>
      <c r="AL11" s="10"/>
      <c r="AM11" s="10"/>
      <c r="AN11" s="10"/>
      <c r="AO11" s="10"/>
      <c r="AP11" s="10"/>
      <c r="AQ11" s="38"/>
      <c r="AR11" s="38"/>
      <c r="AS11" s="38"/>
      <c r="AT11" s="38"/>
      <c r="AU11" s="38"/>
      <c r="AV11" s="38"/>
      <c r="AW11" s="38"/>
      <c r="AX11" s="38"/>
      <c r="AY11" s="10"/>
      <c r="AZ11" s="10"/>
      <c r="BA11" s="10"/>
      <c r="BB11" s="10"/>
      <c r="BC11" s="10"/>
      <c r="BD11" s="10"/>
      <c r="BE11" s="10"/>
      <c r="BF11" s="10"/>
      <c r="BG11" s="10"/>
      <c r="BI11" s="832"/>
      <c r="BJ11" s="833"/>
      <c r="BK11" s="833"/>
      <c r="BL11" s="833"/>
      <c r="BM11" s="833"/>
      <c r="BN11" s="833"/>
      <c r="BO11" s="833"/>
      <c r="BP11" s="833"/>
      <c r="BQ11" s="834"/>
      <c r="BR11" s="834"/>
      <c r="BS11" s="7"/>
    </row>
    <row r="12" spans="1:72" ht="14.25" customHeight="1">
      <c r="A12" s="8"/>
      <c r="B12" s="8"/>
      <c r="C12" s="8"/>
      <c r="D12" s="8"/>
      <c r="E12" s="8"/>
      <c r="F12" s="46"/>
      <c r="G12" s="46"/>
      <c r="H12" s="46"/>
      <c r="I12" s="46"/>
      <c r="J12" s="46"/>
      <c r="K12" s="46"/>
      <c r="L12" s="46"/>
      <c r="M12" s="46"/>
      <c r="N12" s="46"/>
      <c r="O12" s="46"/>
      <c r="P12" s="46"/>
      <c r="AA12" s="8"/>
      <c r="AB12" s="10"/>
      <c r="AC12" s="10"/>
      <c r="AD12" s="10"/>
      <c r="AE12" s="10"/>
      <c r="AF12" s="10"/>
      <c r="AG12" s="10"/>
      <c r="AH12" s="10"/>
      <c r="AI12" s="10"/>
      <c r="AJ12" s="10"/>
      <c r="AK12" s="10"/>
      <c r="AL12" s="10"/>
      <c r="AM12" s="10"/>
      <c r="AN12" s="10"/>
      <c r="AO12" s="10"/>
      <c r="AP12" s="10"/>
      <c r="AQ12" s="38"/>
      <c r="AR12" s="38"/>
      <c r="AS12" s="38"/>
      <c r="AT12" s="38"/>
      <c r="AU12" s="38"/>
      <c r="AV12" s="38"/>
      <c r="AW12" s="38"/>
      <c r="AX12" s="38"/>
      <c r="AY12" s="10"/>
      <c r="AZ12" s="10"/>
      <c r="BA12" s="10"/>
      <c r="BB12" s="10"/>
      <c r="BC12" s="10"/>
      <c r="BD12" s="10"/>
      <c r="BE12" s="10"/>
      <c r="BF12" s="10"/>
      <c r="BG12" s="10"/>
      <c r="BK12" s="479"/>
      <c r="BL12" s="480"/>
      <c r="BM12" s="480"/>
      <c r="BN12" s="480"/>
      <c r="BO12" s="480"/>
      <c r="BP12" s="481"/>
      <c r="BQ12" s="479"/>
      <c r="BR12" s="479"/>
      <c r="BS12" s="482"/>
      <c r="BT12" s="482"/>
    </row>
    <row r="13" spans="1:72" ht="14.25" customHeight="1">
      <c r="A13" s="8"/>
      <c r="B13" s="8"/>
      <c r="C13" s="8"/>
      <c r="D13" s="8"/>
      <c r="E13" s="8"/>
      <c r="F13" s="46"/>
      <c r="G13" s="46"/>
      <c r="H13" s="46"/>
      <c r="I13" s="46"/>
      <c r="J13" s="46"/>
      <c r="K13" s="46"/>
      <c r="L13" s="46"/>
      <c r="M13" s="46"/>
      <c r="N13" s="46"/>
      <c r="O13" s="46"/>
      <c r="P13" s="46"/>
      <c r="AA13" s="8"/>
      <c r="AB13" s="10"/>
      <c r="AC13" s="10"/>
      <c r="AD13" s="10"/>
      <c r="AE13" s="10"/>
      <c r="AF13" s="10"/>
      <c r="AG13" s="10"/>
      <c r="AH13" s="10"/>
      <c r="AI13" s="10"/>
      <c r="AJ13" s="10"/>
      <c r="AK13" s="10"/>
      <c r="AL13" s="10"/>
      <c r="AM13" s="10"/>
      <c r="AN13" s="10"/>
      <c r="AO13" s="10"/>
      <c r="AP13" s="10"/>
      <c r="AQ13" s="38"/>
      <c r="AR13" s="38"/>
      <c r="AS13" s="38"/>
      <c r="AT13" s="38"/>
      <c r="AU13" s="38"/>
      <c r="AV13" s="38"/>
      <c r="AW13" s="38"/>
      <c r="AX13" s="38"/>
      <c r="AY13" s="10"/>
      <c r="AZ13" s="10"/>
      <c r="BA13" s="10"/>
      <c r="BB13" s="10"/>
      <c r="BC13" s="10"/>
      <c r="BD13" s="10"/>
      <c r="BE13" s="10"/>
      <c r="BF13" s="10"/>
      <c r="BG13" s="10"/>
      <c r="BK13" s="832"/>
      <c r="BL13" s="833"/>
      <c r="BM13" s="833"/>
      <c r="BN13" s="833"/>
      <c r="BO13" s="833"/>
      <c r="BP13" s="833"/>
      <c r="BQ13" s="833"/>
      <c r="BR13" s="833"/>
      <c r="BS13" s="834"/>
      <c r="BT13" s="834"/>
    </row>
    <row r="14" spans="1:71" ht="19.5" customHeight="1">
      <c r="A14" s="8"/>
      <c r="B14" s="8"/>
      <c r="C14" s="8"/>
      <c r="D14" s="8"/>
      <c r="E14" s="8"/>
      <c r="F14" s="8"/>
      <c r="G14" s="8"/>
      <c r="AA14" s="8"/>
      <c r="AB14" s="10"/>
      <c r="AC14" s="10"/>
      <c r="AD14" s="10"/>
      <c r="AE14" s="10"/>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10"/>
      <c r="BC14" s="10"/>
      <c r="BD14" s="10"/>
      <c r="BE14" s="10"/>
      <c r="BF14" s="10"/>
      <c r="BG14" s="10"/>
      <c r="BM14" s="8"/>
      <c r="BN14" s="8"/>
      <c r="BO14" s="7"/>
      <c r="BP14" s="7"/>
      <c r="BQ14" s="7"/>
      <c r="BR14" s="7"/>
      <c r="BS14" s="7"/>
    </row>
    <row r="15" spans="1:71" ht="19.5" customHeight="1">
      <c r="A15" s="8"/>
      <c r="B15" s="8"/>
      <c r="C15" s="8"/>
      <c r="D15" s="8"/>
      <c r="E15" s="8"/>
      <c r="F15" s="8"/>
      <c r="G15" s="8"/>
      <c r="AA15" s="8"/>
      <c r="AB15" s="10"/>
      <c r="AC15" s="10"/>
      <c r="AD15" s="10"/>
      <c r="AE15" s="10"/>
      <c r="AF15" s="468"/>
      <c r="AG15" s="468"/>
      <c r="AH15" s="468"/>
      <c r="AI15" s="468"/>
      <c r="AJ15" s="468"/>
      <c r="AK15" s="468"/>
      <c r="AL15" s="468"/>
      <c r="AM15" s="468"/>
      <c r="AN15" s="468"/>
      <c r="AO15" s="468"/>
      <c r="AP15" s="468"/>
      <c r="AQ15" s="38"/>
      <c r="AR15" s="38"/>
      <c r="AS15" s="38"/>
      <c r="AT15" s="38"/>
      <c r="AU15" s="38"/>
      <c r="AV15" s="38"/>
      <c r="AW15" s="38"/>
      <c r="AX15" s="38"/>
      <c r="AY15" s="10"/>
      <c r="AZ15" s="10"/>
      <c r="BA15" s="10"/>
      <c r="BB15" s="10"/>
      <c r="BC15" s="10"/>
      <c r="BD15" s="10"/>
      <c r="BE15" s="10"/>
      <c r="BF15" s="10"/>
      <c r="BG15" s="10"/>
      <c r="BM15" s="8"/>
      <c r="BN15" s="8"/>
      <c r="BO15" s="7"/>
      <c r="BP15" s="7"/>
      <c r="BQ15" s="7"/>
      <c r="BR15" s="7"/>
      <c r="BS15" s="7"/>
    </row>
    <row r="16" spans="1:71" ht="18.75" customHeight="1">
      <c r="A16" s="8"/>
      <c r="B16" s="8"/>
      <c r="C16" s="8"/>
      <c r="D16" s="8"/>
      <c r="E16" s="8"/>
      <c r="F16" s="8"/>
      <c r="G16" s="8"/>
      <c r="AA16" s="8"/>
      <c r="AB16" s="10"/>
      <c r="AC16" s="10"/>
      <c r="AD16" s="10"/>
      <c r="AE16" s="10"/>
      <c r="AF16" s="10"/>
      <c r="AG16" s="10"/>
      <c r="AH16" s="10"/>
      <c r="AI16" s="10"/>
      <c r="AJ16" s="10"/>
      <c r="AK16" s="10"/>
      <c r="AL16" s="10"/>
      <c r="AM16" s="468"/>
      <c r="AN16" s="468"/>
      <c r="AO16" s="468"/>
      <c r="AP16" s="468"/>
      <c r="AQ16" s="468"/>
      <c r="AR16" s="468"/>
      <c r="AS16" s="468"/>
      <c r="AT16" s="468"/>
      <c r="AU16" s="468"/>
      <c r="AV16" s="468"/>
      <c r="AW16" s="468"/>
      <c r="AX16" s="38"/>
      <c r="AY16" s="10"/>
      <c r="AZ16" s="10"/>
      <c r="BA16" s="10"/>
      <c r="BB16" s="10"/>
      <c r="BC16" s="10"/>
      <c r="BD16" s="10"/>
      <c r="BE16" s="10"/>
      <c r="BF16" s="10"/>
      <c r="BG16" s="10"/>
      <c r="BM16" s="8"/>
      <c r="BN16" s="8"/>
      <c r="BO16" s="7"/>
      <c r="BP16" s="7"/>
      <c r="BQ16" s="7"/>
      <c r="BR16" s="7"/>
      <c r="BS16" s="7"/>
    </row>
    <row r="17" spans="1:27" ht="12.75">
      <c r="A17" s="8"/>
      <c r="B17" s="8"/>
      <c r="C17" s="8"/>
      <c r="D17" s="8"/>
      <c r="E17" s="8"/>
      <c r="F17" s="8"/>
      <c r="G17" s="8"/>
      <c r="AA17" s="8"/>
    </row>
    <row r="18" spans="1:55" ht="18.75">
      <c r="A18" s="8"/>
      <c r="B18" s="8"/>
      <c r="C18" s="8"/>
      <c r="D18" s="8"/>
      <c r="E18" s="8"/>
      <c r="F18" s="8"/>
      <c r="G18" s="8"/>
      <c r="AA18" s="8"/>
      <c r="AE18" s="472"/>
      <c r="AF18" s="472"/>
      <c r="AG18" s="472"/>
      <c r="AH18" s="472"/>
      <c r="AI18" s="472"/>
      <c r="AJ18" s="472"/>
      <c r="AK18" s="472"/>
      <c r="AL18" s="472"/>
      <c r="AM18" s="472"/>
      <c r="AN18" s="472"/>
      <c r="AO18" s="472"/>
      <c r="AP18" s="472"/>
      <c r="AQ18" s="472"/>
      <c r="AR18" s="472"/>
      <c r="AS18" s="472"/>
      <c r="AT18" s="472"/>
      <c r="AU18" s="472"/>
      <c r="AV18" s="472"/>
      <c r="AW18" s="472"/>
      <c r="AX18" s="472"/>
      <c r="AY18" s="472"/>
      <c r="BC18" s="472"/>
    </row>
    <row r="19" spans="1:55" ht="18.75">
      <c r="A19" s="8"/>
      <c r="B19" s="8"/>
      <c r="C19" s="8"/>
      <c r="D19" s="8"/>
      <c r="E19" s="8"/>
      <c r="F19" s="8"/>
      <c r="G19" s="8"/>
      <c r="AA19" s="8"/>
      <c r="AI19" s="472"/>
      <c r="AJ19" s="472"/>
      <c r="AK19" s="472"/>
      <c r="AL19" s="472"/>
      <c r="AM19" s="472"/>
      <c r="AN19" s="472"/>
      <c r="AO19" s="472"/>
      <c r="AP19" s="472"/>
      <c r="AQ19" s="472"/>
      <c r="AR19" s="472"/>
      <c r="AS19" s="472"/>
      <c r="AT19" s="472"/>
      <c r="AU19" s="472"/>
      <c r="AV19" s="472"/>
      <c r="AW19" s="472"/>
      <c r="AX19" s="472"/>
      <c r="AY19" s="472"/>
      <c r="AZ19" s="472"/>
      <c r="BA19" s="472"/>
      <c r="BB19" s="473"/>
      <c r="BC19" s="473"/>
    </row>
    <row r="20" spans="1:27" ht="12.75">
      <c r="A20" s="8"/>
      <c r="B20" s="8"/>
      <c r="C20" s="8"/>
      <c r="D20" s="8"/>
      <c r="E20" s="8"/>
      <c r="F20" s="8"/>
      <c r="G20" s="8"/>
      <c r="AA20" s="8"/>
    </row>
    <row r="21" spans="1:58" ht="18.75">
      <c r="A21" s="8"/>
      <c r="B21" s="8"/>
      <c r="C21" s="8"/>
      <c r="D21" s="8"/>
      <c r="E21" s="8"/>
      <c r="F21" s="8"/>
      <c r="G21" s="8"/>
      <c r="AA21" s="8"/>
      <c r="AE21" s="471"/>
      <c r="AF21" s="471"/>
      <c r="AG21" s="471"/>
      <c r="AH21" s="471"/>
      <c r="AI21" s="471"/>
      <c r="AJ21" s="471"/>
      <c r="AK21" s="471"/>
      <c r="AL21" s="472"/>
      <c r="AM21" s="472"/>
      <c r="AN21" s="472"/>
      <c r="AO21" s="472"/>
      <c r="AP21" s="472"/>
      <c r="AQ21" s="473"/>
      <c r="AR21" s="473"/>
      <c r="AS21" s="473"/>
      <c r="AT21" s="473"/>
      <c r="AU21" s="473"/>
      <c r="AV21" s="473"/>
      <c r="AW21" s="473"/>
      <c r="AX21" s="473"/>
      <c r="AY21" s="473"/>
      <c r="AZ21" s="473"/>
      <c r="BA21" s="473"/>
      <c r="BB21" s="473"/>
      <c r="BC21" s="473"/>
      <c r="BD21" s="473"/>
      <c r="BE21" s="473"/>
      <c r="BF21" s="473"/>
    </row>
    <row r="22" spans="1:88" ht="18.75">
      <c r="A22" s="8"/>
      <c r="B22" s="8"/>
      <c r="C22" s="8"/>
      <c r="D22" s="8"/>
      <c r="E22" s="8"/>
      <c r="F22" s="8"/>
      <c r="G22" s="8"/>
      <c r="K22" s="10"/>
      <c r="T22" s="471"/>
      <c r="U22" s="471"/>
      <c r="V22" s="471"/>
      <c r="W22" s="471"/>
      <c r="X22" s="471"/>
      <c r="Y22" s="471"/>
      <c r="AH22" s="483"/>
      <c r="AI22" s="483"/>
      <c r="AJ22" s="472"/>
      <c r="AK22" s="472"/>
      <c r="AL22" s="472"/>
      <c r="AM22" s="472"/>
      <c r="AN22" s="472"/>
      <c r="AO22" s="472"/>
      <c r="AP22" s="472"/>
      <c r="AQ22" s="472"/>
      <c r="AR22" s="472"/>
      <c r="AS22" s="472"/>
      <c r="AT22" s="472"/>
      <c r="AU22" s="472"/>
      <c r="AV22" s="472"/>
      <c r="AW22" s="472"/>
      <c r="AX22" s="472"/>
      <c r="AY22" s="472"/>
      <c r="AZ22" s="472"/>
      <c r="BA22" s="472"/>
      <c r="BB22" s="473"/>
      <c r="BC22" s="473"/>
      <c r="BD22" s="473"/>
      <c r="BE22" s="473"/>
      <c r="BF22" s="473"/>
      <c r="BG22" s="473"/>
      <c r="BH22" s="473"/>
      <c r="BI22" s="473"/>
      <c r="BJ22" s="473"/>
      <c r="BK22" s="473"/>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row>
    <row r="23" spans="1:88" ht="18.75">
      <c r="A23" s="8"/>
      <c r="B23" s="8"/>
      <c r="C23" s="8"/>
      <c r="D23" s="8"/>
      <c r="E23" s="8"/>
      <c r="F23" s="8"/>
      <c r="G23" s="8"/>
      <c r="K23" s="10"/>
      <c r="T23" s="471"/>
      <c r="U23" s="471"/>
      <c r="V23" s="471"/>
      <c r="W23" s="471"/>
      <c r="X23" s="471"/>
      <c r="Y23" s="471"/>
      <c r="AC23" s="472"/>
      <c r="AD23" s="472"/>
      <c r="AE23" s="472"/>
      <c r="AF23" s="472"/>
      <c r="AG23" s="472"/>
      <c r="AH23" s="472"/>
      <c r="AI23" s="472"/>
      <c r="AJ23" s="472"/>
      <c r="AK23" s="472"/>
      <c r="AL23" s="472"/>
      <c r="AM23" s="472"/>
      <c r="AN23" s="472"/>
      <c r="AO23" s="472"/>
      <c r="AP23" s="472"/>
      <c r="AQ23" s="472"/>
      <c r="AR23" s="472"/>
      <c r="AS23" s="472"/>
      <c r="AT23" s="472"/>
      <c r="AU23" s="472"/>
      <c r="AV23" s="472"/>
      <c r="AW23" s="472"/>
      <c r="AX23" s="472"/>
      <c r="AY23" s="472"/>
      <c r="AZ23" s="472"/>
      <c r="BA23" s="472"/>
      <c r="BB23" s="473"/>
      <c r="BC23" s="473"/>
      <c r="BD23" s="473"/>
      <c r="BE23" s="473"/>
      <c r="BF23" s="473"/>
      <c r="BG23" s="473"/>
      <c r="BH23" s="473"/>
      <c r="BI23" s="473"/>
      <c r="BJ23" s="473"/>
      <c r="BK23" s="473"/>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row>
    <row r="24" spans="1:88" ht="18.75">
      <c r="A24" s="8"/>
      <c r="B24" s="8"/>
      <c r="C24" s="8"/>
      <c r="D24" s="8"/>
      <c r="E24" s="8"/>
      <c r="F24" s="8"/>
      <c r="G24" s="8"/>
      <c r="T24" s="472"/>
      <c r="U24" s="472"/>
      <c r="V24" s="472"/>
      <c r="W24" s="472"/>
      <c r="X24" s="472"/>
      <c r="Y24" s="472"/>
      <c r="Z24" s="472"/>
      <c r="AA24" s="472"/>
      <c r="AB24" s="472"/>
      <c r="AC24" s="472"/>
      <c r="AD24" s="472"/>
      <c r="AE24" s="472"/>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1"/>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row>
    <row r="25" spans="1:88" ht="18.75">
      <c r="A25" s="8"/>
      <c r="B25" s="8"/>
      <c r="C25" s="8"/>
      <c r="D25" s="8"/>
      <c r="E25" s="8"/>
      <c r="F25" s="8"/>
      <c r="G25" s="8"/>
      <c r="T25" s="472"/>
      <c r="U25" s="472"/>
      <c r="V25" s="472"/>
      <c r="W25" s="472"/>
      <c r="X25" s="472"/>
      <c r="Y25" s="472"/>
      <c r="Z25" s="476"/>
      <c r="AA25" s="476"/>
      <c r="AB25" s="476"/>
      <c r="AC25" s="476"/>
      <c r="AD25" s="476"/>
      <c r="AE25" s="476"/>
      <c r="AF25" s="494"/>
      <c r="AG25" s="494"/>
      <c r="AH25" s="494"/>
      <c r="AI25" s="494"/>
      <c r="AJ25" s="494"/>
      <c r="AK25" s="494"/>
      <c r="AL25" s="494"/>
      <c r="AM25" s="494"/>
      <c r="AN25" s="494"/>
      <c r="AO25" s="494"/>
      <c r="AP25" s="494"/>
      <c r="AQ25" s="494"/>
      <c r="AR25" s="494"/>
      <c r="AS25" s="494"/>
      <c r="AT25" s="494"/>
      <c r="AU25" s="494"/>
      <c r="AV25" s="494"/>
      <c r="AW25" s="494"/>
      <c r="AX25" s="494"/>
      <c r="AY25" s="494"/>
      <c r="AZ25" s="494"/>
      <c r="BA25" s="494"/>
      <c r="BB25" s="494"/>
      <c r="BC25" s="494"/>
      <c r="BD25" s="494"/>
      <c r="BE25" s="494"/>
      <c r="BF25" s="494"/>
      <c r="BG25" s="494"/>
      <c r="BH25" s="471"/>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row>
    <row r="26" spans="1:88" ht="12" customHeight="1">
      <c r="A26" s="8"/>
      <c r="B26" s="8"/>
      <c r="C26" s="8"/>
      <c r="D26" s="8"/>
      <c r="E26" s="8"/>
      <c r="F26" s="8"/>
      <c r="G26" s="8"/>
      <c r="T26" s="487"/>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7"/>
      <c r="AW26" s="487"/>
      <c r="AX26" s="487"/>
      <c r="AY26" s="489"/>
      <c r="AZ26" s="489"/>
      <c r="BA26" s="489"/>
      <c r="BB26" s="489"/>
      <c r="BC26" s="489"/>
      <c r="BD26" s="489"/>
      <c r="BE26" s="489"/>
      <c r="BF26" s="489"/>
      <c r="BG26" s="489"/>
      <c r="BH26" s="474"/>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72"/>
      <c r="CJ26" s="472"/>
    </row>
    <row r="27" spans="1:88" ht="18" customHeight="1">
      <c r="A27" s="8"/>
      <c r="B27" s="8"/>
      <c r="C27" s="8"/>
      <c r="D27" s="8"/>
      <c r="E27" s="8"/>
      <c r="F27" s="8"/>
      <c r="G27" s="8"/>
      <c r="T27" s="477"/>
      <c r="U27" s="478"/>
      <c r="V27" s="478"/>
      <c r="W27" s="478"/>
      <c r="X27" s="478"/>
      <c r="Y27" s="478"/>
      <c r="Z27" s="478"/>
      <c r="AA27" s="491"/>
      <c r="AB27" s="492"/>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c r="BC27" s="477"/>
      <c r="BD27" s="477"/>
      <c r="BE27" s="477"/>
      <c r="BF27" s="474"/>
      <c r="BG27" s="443"/>
      <c r="BH27" s="443"/>
      <c r="BI27" s="443"/>
      <c r="BJ27" s="472"/>
      <c r="BK27" s="472"/>
      <c r="BL27" s="472"/>
      <c r="BM27" s="472"/>
      <c r="BN27" s="472"/>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row>
    <row r="28" spans="1:88" ht="12" customHeight="1">
      <c r="A28" s="8"/>
      <c r="B28" s="8"/>
      <c r="C28" s="8"/>
      <c r="D28" s="8"/>
      <c r="E28" s="8"/>
      <c r="F28" s="8"/>
      <c r="G28" s="8"/>
      <c r="T28" s="490"/>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7"/>
      <c r="AW28" s="477"/>
      <c r="AX28" s="477"/>
      <c r="AY28" s="474"/>
      <c r="AZ28" s="443"/>
      <c r="BA28" s="443"/>
      <c r="BB28" s="443"/>
      <c r="BC28" s="443"/>
      <c r="BD28" s="443"/>
      <c r="BE28" s="443"/>
      <c r="BF28" s="474"/>
      <c r="BG28" s="474"/>
      <c r="BH28" s="474"/>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row>
    <row r="29" spans="1:88" ht="12" customHeight="1">
      <c r="A29" s="8"/>
      <c r="B29" s="8"/>
      <c r="C29" s="8"/>
      <c r="D29" s="8"/>
      <c r="E29" s="8"/>
      <c r="F29" s="8"/>
      <c r="G29" s="8"/>
      <c r="T29" s="477"/>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7"/>
      <c r="AW29" s="477"/>
      <c r="AX29" s="477"/>
      <c r="AY29" s="474"/>
      <c r="AZ29" s="443"/>
      <c r="BA29" s="443"/>
      <c r="BB29" s="443"/>
      <c r="BC29" s="443"/>
      <c r="BD29" s="443"/>
      <c r="BE29" s="443"/>
      <c r="BF29" s="474"/>
      <c r="BG29" s="474"/>
      <c r="BH29" s="474"/>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row>
    <row r="30" spans="1:88" ht="17.25" customHeight="1">
      <c r="A30" s="8"/>
      <c r="B30" s="8"/>
      <c r="C30" s="8"/>
      <c r="D30" s="8"/>
      <c r="E30" s="8"/>
      <c r="F30" s="8"/>
      <c r="G30" s="8"/>
      <c r="T30" s="843"/>
      <c r="U30" s="843"/>
      <c r="V30" s="843"/>
      <c r="W30" s="843"/>
      <c r="X30" s="843"/>
      <c r="Y30" s="843"/>
      <c r="Z30" s="843"/>
      <c r="AA30" s="843"/>
      <c r="AB30" s="843"/>
      <c r="AC30" s="843"/>
      <c r="AD30" s="843"/>
      <c r="AE30" s="843"/>
      <c r="AF30" s="843"/>
      <c r="AG30" s="843"/>
      <c r="AH30" s="843"/>
      <c r="AI30" s="843"/>
      <c r="AJ30" s="843"/>
      <c r="AK30" s="843"/>
      <c r="AL30" s="843"/>
      <c r="AM30" s="843"/>
      <c r="AN30" s="843"/>
      <c r="AO30" s="843"/>
      <c r="AP30" s="843"/>
      <c r="AQ30" s="843"/>
      <c r="AR30" s="843"/>
      <c r="AS30" s="843"/>
      <c r="AT30" s="843"/>
      <c r="AU30" s="843"/>
      <c r="AV30" s="475"/>
      <c r="AW30" s="475"/>
      <c r="AX30" s="475"/>
      <c r="AY30" s="475"/>
      <c r="AZ30" s="475"/>
      <c r="BA30" s="475"/>
      <c r="BB30" s="475"/>
      <c r="BC30" s="475"/>
      <c r="BD30" s="475"/>
      <c r="BE30" s="475"/>
      <c r="BF30" s="475"/>
      <c r="BG30" s="475"/>
      <c r="BH30" s="475"/>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row>
    <row r="31" spans="1:88" ht="12" customHeight="1">
      <c r="A31" s="8"/>
      <c r="B31" s="8"/>
      <c r="C31" s="8"/>
      <c r="D31" s="8"/>
      <c r="E31" s="8"/>
      <c r="F31" s="8"/>
      <c r="G31" s="8"/>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row>
    <row r="32" spans="1:88" ht="12.75" customHeight="1">
      <c r="A32" s="8"/>
      <c r="B32" s="8"/>
      <c r="C32" s="8"/>
      <c r="D32" s="8"/>
      <c r="E32" s="8"/>
      <c r="F32" s="8"/>
      <c r="G32" s="8"/>
      <c r="T32" s="843"/>
      <c r="U32" s="843"/>
      <c r="V32" s="843"/>
      <c r="W32" s="843"/>
      <c r="X32" s="843"/>
      <c r="Y32" s="843"/>
      <c r="Z32" s="843"/>
      <c r="AA32" s="843"/>
      <c r="AB32" s="843"/>
      <c r="AC32" s="843"/>
      <c r="AD32" s="843"/>
      <c r="AE32" s="843"/>
      <c r="AF32" s="843"/>
      <c r="AG32" s="843"/>
      <c r="AH32" s="843"/>
      <c r="AI32" s="843"/>
      <c r="AJ32" s="843"/>
      <c r="AK32" s="843"/>
      <c r="AL32" s="843"/>
      <c r="AM32" s="843"/>
      <c r="AN32" s="843"/>
      <c r="AO32" s="843"/>
      <c r="AP32" s="843"/>
      <c r="AQ32" s="843"/>
      <c r="AR32" s="843"/>
      <c r="AS32" s="843"/>
      <c r="AT32" s="843"/>
      <c r="AU32" s="843"/>
      <c r="AV32" s="475"/>
      <c r="AW32" s="475"/>
      <c r="AX32" s="475"/>
      <c r="AY32" s="467"/>
      <c r="AZ32" s="467"/>
      <c r="BA32" s="467"/>
      <c r="BB32" s="467"/>
      <c r="BC32" s="475"/>
      <c r="BD32" s="475"/>
      <c r="BE32" s="475"/>
      <c r="BF32" s="475"/>
      <c r="BG32" s="475"/>
      <c r="BH32" s="475"/>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row>
    <row r="33" spans="1:88" ht="12" customHeight="1">
      <c r="A33" s="8"/>
      <c r="B33" s="8"/>
      <c r="C33" s="8"/>
      <c r="D33" s="8"/>
      <c r="E33" s="8"/>
      <c r="F33" s="8"/>
      <c r="G33" s="8"/>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row>
    <row r="34" spans="1:88" ht="15.75" customHeight="1">
      <c r="A34" s="8"/>
      <c r="B34" s="8"/>
      <c r="C34" s="8"/>
      <c r="D34" s="8"/>
      <c r="E34" s="8"/>
      <c r="F34" s="8"/>
      <c r="G34" s="8"/>
      <c r="T34" s="471"/>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row>
    <row r="35" spans="1:88" ht="15" customHeight="1">
      <c r="A35" s="8"/>
      <c r="B35" s="8"/>
      <c r="C35" s="8"/>
      <c r="D35" s="8"/>
      <c r="E35" s="8"/>
      <c r="F35" s="8"/>
      <c r="G35" s="8"/>
      <c r="T35" s="471"/>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5"/>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row>
    <row r="36" spans="1:88" ht="12" customHeight="1">
      <c r="A36" s="8"/>
      <c r="B36" s="8"/>
      <c r="C36" s="8"/>
      <c r="D36" s="8"/>
      <c r="E36" s="8"/>
      <c r="F36" s="8"/>
      <c r="G36" s="8"/>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475"/>
      <c r="AW36" s="475"/>
      <c r="AX36" s="475"/>
      <c r="AY36" s="475"/>
      <c r="AZ36" s="475"/>
      <c r="BA36" s="475"/>
      <c r="BB36" s="475"/>
      <c r="BC36" s="475"/>
      <c r="BD36" s="475"/>
      <c r="BE36" s="475"/>
      <c r="BF36" s="475"/>
      <c r="BG36" s="475"/>
      <c r="BH36" s="475"/>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row>
    <row r="37" spans="1:88" ht="16.5" customHeight="1">
      <c r="A37" s="8"/>
      <c r="B37" s="8"/>
      <c r="C37" s="8"/>
      <c r="D37" s="8"/>
      <c r="E37" s="8"/>
      <c r="F37" s="8"/>
      <c r="G37" s="8"/>
      <c r="T37" s="472"/>
      <c r="U37" s="472"/>
      <c r="V37" s="472"/>
      <c r="W37" s="472"/>
      <c r="X37" s="472"/>
      <c r="Y37" s="472"/>
      <c r="Z37" s="472"/>
      <c r="AA37" s="472"/>
      <c r="AB37" s="472"/>
      <c r="AC37" s="472"/>
      <c r="AD37" s="472"/>
      <c r="AE37" s="472"/>
      <c r="AF37" s="472"/>
      <c r="AG37" s="472"/>
      <c r="AH37" s="472"/>
      <c r="AI37" s="472"/>
      <c r="AJ37" s="472"/>
      <c r="AK37" s="472"/>
      <c r="AL37" s="472"/>
      <c r="AM37" s="472"/>
      <c r="AN37" s="475"/>
      <c r="AO37" s="475"/>
      <c r="AP37" s="475"/>
      <c r="AQ37" s="475"/>
      <c r="AR37" s="475"/>
      <c r="AS37" s="475"/>
      <c r="AT37" s="475"/>
      <c r="AU37" s="475"/>
      <c r="AV37" s="475"/>
      <c r="AW37" s="475"/>
      <c r="AX37" s="475"/>
      <c r="AY37" s="475"/>
      <c r="AZ37" s="475"/>
      <c r="BA37" s="475"/>
      <c r="BB37" s="475"/>
      <c r="BC37" s="475"/>
      <c r="BD37" s="475"/>
      <c r="BE37" s="475"/>
      <c r="BF37" s="475"/>
      <c r="BG37" s="475"/>
      <c r="BH37" s="475"/>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row>
    <row r="38" spans="1:88" ht="16.5" customHeight="1">
      <c r="A38" s="8"/>
      <c r="B38" s="8"/>
      <c r="C38" s="8"/>
      <c r="D38" s="8"/>
      <c r="E38" s="8"/>
      <c r="F38" s="8"/>
      <c r="G38" s="8"/>
      <c r="T38" s="493"/>
      <c r="U38" s="472"/>
      <c r="V38" s="472"/>
      <c r="W38" s="472"/>
      <c r="X38" s="472"/>
      <c r="Y38" s="472"/>
      <c r="Z38" s="472"/>
      <c r="AA38" s="472"/>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5"/>
      <c r="BH38" s="475"/>
      <c r="BI38" s="472"/>
      <c r="BJ38" s="472"/>
      <c r="BK38" s="472"/>
      <c r="BL38" s="472"/>
      <c r="BM38" s="472"/>
      <c r="BN38" s="472"/>
      <c r="BO38" s="472"/>
      <c r="BP38" s="472"/>
      <c r="BQ38" s="472"/>
      <c r="BR38" s="472"/>
      <c r="BS38" s="472"/>
      <c r="BT38" s="472"/>
      <c r="BU38" s="472"/>
      <c r="BV38" s="472"/>
      <c r="BW38" s="472"/>
      <c r="BX38" s="472"/>
      <c r="BY38" s="472"/>
      <c r="BZ38" s="472"/>
      <c r="CA38" s="472"/>
      <c r="CB38" s="472"/>
      <c r="CC38" s="472"/>
      <c r="CD38" s="472"/>
      <c r="CE38" s="472"/>
      <c r="CF38" s="472"/>
      <c r="CG38" s="472"/>
      <c r="CH38" s="472"/>
      <c r="CI38" s="472"/>
      <c r="CJ38" s="472"/>
    </row>
    <row r="39" spans="1:88" ht="13.5" customHeight="1">
      <c r="A39" s="8"/>
      <c r="B39" s="8"/>
      <c r="C39" s="8"/>
      <c r="D39" s="8"/>
      <c r="E39" s="8"/>
      <c r="F39" s="8"/>
      <c r="G39" s="8"/>
      <c r="T39" s="472"/>
      <c r="U39" s="472"/>
      <c r="V39" s="472"/>
      <c r="W39" s="472"/>
      <c r="X39" s="472"/>
      <c r="Y39" s="472"/>
      <c r="Z39" s="472"/>
      <c r="AA39" s="472"/>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row>
    <row r="40" spans="1:88" ht="15" customHeight="1">
      <c r="A40" s="8"/>
      <c r="B40" s="8"/>
      <c r="C40" s="8"/>
      <c r="D40" s="8"/>
      <c r="E40" s="8"/>
      <c r="F40" s="8"/>
      <c r="G40" s="8"/>
      <c r="T40" s="472"/>
      <c r="U40" s="472"/>
      <c r="V40" s="472"/>
      <c r="W40" s="472"/>
      <c r="X40" s="472"/>
      <c r="Y40" s="472"/>
      <c r="Z40" s="472"/>
      <c r="AA40" s="472"/>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c r="CE40" s="472"/>
      <c r="CF40" s="472"/>
      <c r="CG40" s="472"/>
      <c r="CH40" s="472"/>
      <c r="CI40" s="472"/>
      <c r="CJ40" s="472"/>
    </row>
    <row r="41" spans="1:88" ht="3" customHeight="1">
      <c r="A41" s="8"/>
      <c r="B41" s="8"/>
      <c r="C41" s="8"/>
      <c r="D41" s="8"/>
      <c r="E41" s="8"/>
      <c r="F41" s="8"/>
      <c r="G41" s="8"/>
      <c r="T41" s="472"/>
      <c r="U41" s="472"/>
      <c r="V41" s="472"/>
      <c r="W41" s="472"/>
      <c r="X41" s="472"/>
      <c r="Y41" s="472"/>
      <c r="Z41" s="472"/>
      <c r="AA41" s="472"/>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row>
    <row r="42" spans="1:88" ht="18.75" customHeight="1" hidden="1">
      <c r="A42" s="8"/>
      <c r="B42" s="8"/>
      <c r="C42" s="8"/>
      <c r="D42" s="8"/>
      <c r="E42" s="8"/>
      <c r="F42" s="8"/>
      <c r="G42" s="8"/>
      <c r="H42" s="8"/>
      <c r="I42" s="8"/>
      <c r="J42" s="11"/>
      <c r="K42" s="11"/>
      <c r="L42" s="11"/>
      <c r="M42" s="11"/>
      <c r="N42" s="11"/>
      <c r="O42" s="11"/>
      <c r="P42" s="11"/>
      <c r="Q42" s="11"/>
      <c r="R42" s="11"/>
      <c r="S42" s="11"/>
      <c r="T42" s="843"/>
      <c r="U42" s="842"/>
      <c r="V42" s="842"/>
      <c r="W42" s="842"/>
      <c r="X42" s="842"/>
      <c r="Y42" s="842"/>
      <c r="Z42" s="842"/>
      <c r="AA42" s="842"/>
      <c r="AB42" s="842"/>
      <c r="AC42" s="842"/>
      <c r="AD42" s="842"/>
      <c r="AE42" s="842"/>
      <c r="AF42" s="842"/>
      <c r="AG42" s="842"/>
      <c r="AH42" s="842"/>
      <c r="AI42" s="842"/>
      <c r="AJ42" s="842"/>
      <c r="AK42" s="842"/>
      <c r="AL42" s="842"/>
      <c r="AM42" s="842"/>
      <c r="AN42" s="842"/>
      <c r="AO42" s="842"/>
      <c r="AP42" s="842"/>
      <c r="AQ42" s="842"/>
      <c r="AR42" s="842"/>
      <c r="AS42" s="842"/>
      <c r="AT42" s="842"/>
      <c r="AU42" s="842"/>
      <c r="AV42" s="472"/>
      <c r="AW42" s="472"/>
      <c r="AX42" s="472"/>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c r="BY42" s="472"/>
      <c r="BZ42" s="472"/>
      <c r="CA42" s="472"/>
      <c r="CB42" s="472"/>
      <c r="CC42" s="472"/>
      <c r="CD42" s="472"/>
      <c r="CE42" s="472"/>
      <c r="CF42" s="472"/>
      <c r="CG42" s="472"/>
      <c r="CH42" s="472"/>
      <c r="CI42" s="472"/>
      <c r="CJ42" s="472"/>
    </row>
    <row r="43" spans="20:88" ht="21" customHeight="1" hidden="1">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472"/>
      <c r="AW43" s="472"/>
      <c r="AX43" s="472"/>
      <c r="AY43" s="472"/>
      <c r="AZ43" s="472"/>
      <c r="BA43" s="476"/>
      <c r="BB43" s="476"/>
      <c r="BC43" s="476"/>
      <c r="BD43" s="476"/>
      <c r="BE43" s="476"/>
      <c r="BF43" s="476"/>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row>
    <row r="44" spans="1:66" ht="12.75" hidden="1">
      <c r="A44" s="39"/>
      <c r="B44" s="39"/>
      <c r="C44" s="39"/>
      <c r="D44" s="39"/>
      <c r="E44" s="39"/>
      <c r="F44" s="39"/>
      <c r="G44" s="39"/>
      <c r="H44" s="39"/>
      <c r="I44" s="39"/>
      <c r="J44" s="39"/>
      <c r="K44" s="39"/>
      <c r="L44" s="39"/>
      <c r="M44" s="39"/>
      <c r="N44" s="45"/>
      <c r="O44" s="45"/>
      <c r="P44" s="45"/>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row>
  </sheetData>
  <sheetProtection/>
  <mergeCells count="14">
    <mergeCell ref="BK13:BT13"/>
    <mergeCell ref="T43:AU43"/>
    <mergeCell ref="T32:AU32"/>
    <mergeCell ref="T30:AU30"/>
    <mergeCell ref="T42:AU42"/>
    <mergeCell ref="BJ3:BN3"/>
    <mergeCell ref="F11:W11"/>
    <mergeCell ref="BI11:BR11"/>
    <mergeCell ref="D4:U4"/>
    <mergeCell ref="BE6:BN6"/>
    <mergeCell ref="BJ8:BS8"/>
    <mergeCell ref="A8:U8"/>
    <mergeCell ref="A9:U9"/>
    <mergeCell ref="D10:U10"/>
  </mergeCells>
  <printOptions/>
  <pageMargins left="0.25" right="0.25" top="0.75" bottom="0.75" header="0.3" footer="0.3"/>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B1:BF32"/>
  <sheetViews>
    <sheetView view="pageBreakPreview" zoomScaleSheetLayoutView="100" zoomScalePageLayoutView="0" workbookViewId="0" topLeftCell="A1">
      <selection activeCell="BG30" sqref="BG30"/>
    </sheetView>
  </sheetViews>
  <sheetFormatPr defaultColWidth="9.125" defaultRowHeight="12.75"/>
  <cols>
    <col min="1" max="1" width="3.125" style="720" customWidth="1"/>
    <col min="2" max="2" width="6.125" style="720" customWidth="1"/>
    <col min="3" max="3" width="2.00390625" style="720" customWidth="1"/>
    <col min="4" max="4" width="2.125" style="720" customWidth="1"/>
    <col min="5" max="5" width="2.375" style="720" customWidth="1"/>
    <col min="6" max="6" width="2.125" style="720" customWidth="1"/>
    <col min="7" max="7" width="3.125" style="720" customWidth="1"/>
    <col min="8" max="9" width="2.625" style="720" customWidth="1"/>
    <col min="10" max="11" width="2.50390625" style="720" customWidth="1"/>
    <col min="12" max="12" width="2.125" style="720" customWidth="1"/>
    <col min="13" max="13" width="2.375" style="720" customWidth="1"/>
    <col min="14" max="14" width="2.125" style="720" customWidth="1"/>
    <col min="15" max="15" width="2.50390625" style="720" customWidth="1"/>
    <col min="16" max="19" width="2.125" style="720" customWidth="1"/>
    <col min="20" max="55" width="2.50390625" style="720" customWidth="1"/>
    <col min="56" max="16384" width="9.125" style="720" customWidth="1"/>
  </cols>
  <sheetData>
    <row r="1" spans="2:55" ht="6.75" customHeight="1">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9"/>
      <c r="BC1" s="9"/>
    </row>
    <row r="2" spans="2:55" ht="15" customHeight="1">
      <c r="B2" s="860" t="s">
        <v>165</v>
      </c>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60"/>
      <c r="AT2" s="860"/>
      <c r="AU2" s="860"/>
      <c r="AV2" s="860"/>
      <c r="AW2" s="860"/>
      <c r="AX2" s="860"/>
      <c r="AY2" s="860"/>
      <c r="AZ2" s="860"/>
      <c r="BA2" s="860"/>
      <c r="BB2" s="860"/>
      <c r="BC2" s="44"/>
    </row>
    <row r="3" ht="6" customHeight="1" thickBot="1"/>
    <row r="4" spans="2:55" ht="44.25" customHeight="1" thickBot="1">
      <c r="B4" s="861" t="s">
        <v>46</v>
      </c>
      <c r="C4" s="863" t="s">
        <v>34</v>
      </c>
      <c r="D4" s="864"/>
      <c r="E4" s="864"/>
      <c r="F4" s="865"/>
      <c r="G4" s="866" t="s">
        <v>227</v>
      </c>
      <c r="H4" s="863" t="s">
        <v>35</v>
      </c>
      <c r="I4" s="864"/>
      <c r="J4" s="865"/>
      <c r="K4" s="866" t="s">
        <v>230</v>
      </c>
      <c r="L4" s="863" t="s">
        <v>36</v>
      </c>
      <c r="M4" s="864"/>
      <c r="N4" s="864"/>
      <c r="O4" s="865"/>
      <c r="P4" s="863" t="s">
        <v>37</v>
      </c>
      <c r="Q4" s="864"/>
      <c r="R4" s="864"/>
      <c r="S4" s="865"/>
      <c r="T4" s="866" t="s">
        <v>235</v>
      </c>
      <c r="U4" s="868" t="s">
        <v>38</v>
      </c>
      <c r="V4" s="869"/>
      <c r="W4" s="869"/>
      <c r="X4" s="870"/>
      <c r="Y4" s="856" t="s">
        <v>39</v>
      </c>
      <c r="Z4" s="857"/>
      <c r="AA4" s="857"/>
      <c r="AB4" s="858"/>
      <c r="AC4" s="868" t="s">
        <v>40</v>
      </c>
      <c r="AD4" s="869"/>
      <c r="AE4" s="869"/>
      <c r="AF4" s="870"/>
      <c r="AG4" s="866" t="s">
        <v>241</v>
      </c>
      <c r="AH4" s="868" t="s">
        <v>41</v>
      </c>
      <c r="AI4" s="869"/>
      <c r="AJ4" s="870"/>
      <c r="AK4" s="866" t="s">
        <v>243</v>
      </c>
      <c r="AL4" s="868" t="s">
        <v>42</v>
      </c>
      <c r="AM4" s="869"/>
      <c r="AN4" s="869"/>
      <c r="AO4" s="870"/>
      <c r="AP4" s="863" t="s">
        <v>43</v>
      </c>
      <c r="AQ4" s="864"/>
      <c r="AR4" s="864"/>
      <c r="AS4" s="865"/>
      <c r="AT4" s="866" t="s">
        <v>245</v>
      </c>
      <c r="AU4" s="863" t="s">
        <v>44</v>
      </c>
      <c r="AV4" s="864"/>
      <c r="AW4" s="865"/>
      <c r="AX4" s="866" t="s">
        <v>246</v>
      </c>
      <c r="AY4" s="863" t="s">
        <v>45</v>
      </c>
      <c r="AZ4" s="864"/>
      <c r="BA4" s="864"/>
      <c r="BB4" s="865"/>
      <c r="BC4" s="445"/>
    </row>
    <row r="5" spans="2:55" ht="78" customHeight="1">
      <c r="B5" s="862"/>
      <c r="C5" s="529" t="s">
        <v>223</v>
      </c>
      <c r="D5" s="530" t="s">
        <v>224</v>
      </c>
      <c r="E5" s="530" t="s">
        <v>225</v>
      </c>
      <c r="F5" s="531" t="s">
        <v>226</v>
      </c>
      <c r="G5" s="867"/>
      <c r="H5" s="529" t="s">
        <v>228</v>
      </c>
      <c r="I5" s="530" t="s">
        <v>150</v>
      </c>
      <c r="J5" s="531" t="s">
        <v>229</v>
      </c>
      <c r="K5" s="867"/>
      <c r="L5" s="529" t="s">
        <v>231</v>
      </c>
      <c r="M5" s="530" t="s">
        <v>152</v>
      </c>
      <c r="N5" s="530" t="s">
        <v>153</v>
      </c>
      <c r="O5" s="531" t="s">
        <v>232</v>
      </c>
      <c r="P5" s="529" t="s">
        <v>233</v>
      </c>
      <c r="Q5" s="530" t="s">
        <v>234</v>
      </c>
      <c r="R5" s="530" t="s">
        <v>225</v>
      </c>
      <c r="S5" s="531" t="s">
        <v>226</v>
      </c>
      <c r="T5" s="867"/>
      <c r="U5" s="516" t="s">
        <v>155</v>
      </c>
      <c r="V5" s="517" t="s">
        <v>156</v>
      </c>
      <c r="W5" s="517" t="s">
        <v>157</v>
      </c>
      <c r="X5" s="518" t="s">
        <v>220</v>
      </c>
      <c r="Y5" s="516" t="s">
        <v>236</v>
      </c>
      <c r="Z5" s="517" t="s">
        <v>218</v>
      </c>
      <c r="AA5" s="517" t="s">
        <v>237</v>
      </c>
      <c r="AB5" s="518" t="s">
        <v>238</v>
      </c>
      <c r="AC5" s="524" t="s">
        <v>239</v>
      </c>
      <c r="AD5" s="517" t="s">
        <v>218</v>
      </c>
      <c r="AE5" s="517" t="s">
        <v>237</v>
      </c>
      <c r="AF5" s="518" t="s">
        <v>240</v>
      </c>
      <c r="AG5" s="874"/>
      <c r="AH5" s="516" t="s">
        <v>149</v>
      </c>
      <c r="AI5" s="517" t="s">
        <v>150</v>
      </c>
      <c r="AJ5" s="518" t="s">
        <v>242</v>
      </c>
      <c r="AK5" s="867"/>
      <c r="AL5" s="516" t="s">
        <v>244</v>
      </c>
      <c r="AM5" s="517" t="s">
        <v>158</v>
      </c>
      <c r="AN5" s="517" t="s">
        <v>159</v>
      </c>
      <c r="AO5" s="518" t="s">
        <v>160</v>
      </c>
      <c r="AP5" s="535" t="s">
        <v>233</v>
      </c>
      <c r="AQ5" s="530" t="s">
        <v>224</v>
      </c>
      <c r="AR5" s="530" t="s">
        <v>225</v>
      </c>
      <c r="AS5" s="531" t="s">
        <v>226</v>
      </c>
      <c r="AT5" s="867"/>
      <c r="AU5" s="529" t="s">
        <v>149</v>
      </c>
      <c r="AV5" s="530" t="s">
        <v>150</v>
      </c>
      <c r="AW5" s="531" t="s">
        <v>151</v>
      </c>
      <c r="AX5" s="867"/>
      <c r="AY5" s="516" t="s">
        <v>219</v>
      </c>
      <c r="AZ5" s="517" t="s">
        <v>152</v>
      </c>
      <c r="BA5" s="517" t="s">
        <v>153</v>
      </c>
      <c r="BB5" s="518" t="s">
        <v>154</v>
      </c>
      <c r="BC5" s="532" t="s">
        <v>247</v>
      </c>
    </row>
    <row r="6" spans="2:55" ht="12.75">
      <c r="B6" s="446"/>
      <c r="C6" s="451">
        <v>1</v>
      </c>
      <c r="D6" s="41">
        <v>2</v>
      </c>
      <c r="E6" s="41">
        <v>3</v>
      </c>
      <c r="F6" s="452">
        <v>4</v>
      </c>
      <c r="G6" s="456">
        <v>5</v>
      </c>
      <c r="H6" s="451">
        <v>6</v>
      </c>
      <c r="I6" s="41">
        <v>7</v>
      </c>
      <c r="J6" s="452">
        <v>8</v>
      </c>
      <c r="K6" s="456">
        <v>9</v>
      </c>
      <c r="L6" s="451">
        <v>10</v>
      </c>
      <c r="M6" s="41">
        <v>11</v>
      </c>
      <c r="N6" s="41">
        <v>12</v>
      </c>
      <c r="O6" s="452">
        <v>13</v>
      </c>
      <c r="P6" s="451">
        <v>14</v>
      </c>
      <c r="Q6" s="41">
        <v>15</v>
      </c>
      <c r="R6" s="41">
        <v>16</v>
      </c>
      <c r="S6" s="466">
        <v>17</v>
      </c>
      <c r="T6" s="456">
        <v>18</v>
      </c>
      <c r="U6" s="451">
        <v>19</v>
      </c>
      <c r="V6" s="41">
        <v>20</v>
      </c>
      <c r="W6" s="41">
        <v>21</v>
      </c>
      <c r="X6" s="452">
        <v>22</v>
      </c>
      <c r="Y6" s="451">
        <v>23</v>
      </c>
      <c r="Z6" s="41">
        <v>24</v>
      </c>
      <c r="AA6" s="41">
        <v>25</v>
      </c>
      <c r="AB6" s="452">
        <v>26</v>
      </c>
      <c r="AC6" s="459">
        <v>27</v>
      </c>
      <c r="AD6" s="41">
        <v>28</v>
      </c>
      <c r="AE6" s="41">
        <v>29</v>
      </c>
      <c r="AF6" s="452">
        <v>30</v>
      </c>
      <c r="AG6" s="525">
        <v>31</v>
      </c>
      <c r="AH6" s="451">
        <v>32</v>
      </c>
      <c r="AI6" s="41">
        <v>33</v>
      </c>
      <c r="AJ6" s="452">
        <v>34</v>
      </c>
      <c r="AK6" s="456">
        <v>35</v>
      </c>
      <c r="AL6" s="451">
        <v>36</v>
      </c>
      <c r="AM6" s="41">
        <v>37</v>
      </c>
      <c r="AN6" s="41">
        <v>38</v>
      </c>
      <c r="AO6" s="452">
        <v>39</v>
      </c>
      <c r="AP6" s="464">
        <v>40</v>
      </c>
      <c r="AQ6" s="41">
        <v>41</v>
      </c>
      <c r="AR6" s="41">
        <v>42</v>
      </c>
      <c r="AS6" s="452">
        <v>43</v>
      </c>
      <c r="AT6" s="456">
        <v>44</v>
      </c>
      <c r="AU6" s="451">
        <v>45</v>
      </c>
      <c r="AV6" s="41">
        <v>46</v>
      </c>
      <c r="AW6" s="452">
        <v>47</v>
      </c>
      <c r="AX6" s="456">
        <v>48</v>
      </c>
      <c r="AY6" s="451">
        <v>49</v>
      </c>
      <c r="AZ6" s="41">
        <v>50</v>
      </c>
      <c r="BA6" s="41">
        <v>51</v>
      </c>
      <c r="BB6" s="452">
        <v>52</v>
      </c>
      <c r="BC6" s="533"/>
    </row>
    <row r="7" spans="2:55" ht="12.75">
      <c r="B7" s="495" t="s">
        <v>260</v>
      </c>
      <c r="C7" s="449"/>
      <c r="D7" s="40"/>
      <c r="E7" s="40"/>
      <c r="F7" s="450"/>
      <c r="G7" s="447"/>
      <c r="H7" s="449"/>
      <c r="I7" s="40"/>
      <c r="J7" s="450"/>
      <c r="K7" s="457"/>
      <c r="L7" s="449"/>
      <c r="M7" s="40"/>
      <c r="N7" s="40"/>
      <c r="O7" s="450"/>
      <c r="P7" s="449"/>
      <c r="Q7" s="40"/>
      <c r="R7" s="40"/>
      <c r="S7" s="450" t="s">
        <v>248</v>
      </c>
      <c r="T7" s="447" t="s">
        <v>144</v>
      </c>
      <c r="U7" s="449" t="s">
        <v>144</v>
      </c>
      <c r="V7" s="40"/>
      <c r="W7" s="40"/>
      <c r="X7" s="450"/>
      <c r="Y7" s="522"/>
      <c r="Z7" s="40"/>
      <c r="AA7" s="40"/>
      <c r="AB7" s="450"/>
      <c r="AC7" s="449"/>
      <c r="AD7" s="40"/>
      <c r="AE7" s="40"/>
      <c r="AF7" s="450"/>
      <c r="AG7" s="526"/>
      <c r="AH7" s="449"/>
      <c r="AI7" s="40"/>
      <c r="AJ7" s="450"/>
      <c r="AK7" s="447"/>
      <c r="AL7" s="449"/>
      <c r="AM7" s="40"/>
      <c r="AN7" s="40"/>
      <c r="AO7" s="450"/>
      <c r="AP7" s="463"/>
      <c r="AQ7" s="40"/>
      <c r="AR7" s="40"/>
      <c r="AS7" s="450" t="s">
        <v>248</v>
      </c>
      <c r="AT7" s="447" t="s">
        <v>144</v>
      </c>
      <c r="AU7" s="449" t="s">
        <v>144</v>
      </c>
      <c r="AV7" s="40" t="s">
        <v>144</v>
      </c>
      <c r="AW7" s="523" t="s">
        <v>144</v>
      </c>
      <c r="AX7" s="447" t="s">
        <v>144</v>
      </c>
      <c r="AY7" s="449" t="s">
        <v>144</v>
      </c>
      <c r="AZ7" s="40" t="s">
        <v>144</v>
      </c>
      <c r="BA7" s="40" t="s">
        <v>144</v>
      </c>
      <c r="BB7" s="523" t="s">
        <v>144</v>
      </c>
      <c r="BC7" s="523"/>
    </row>
    <row r="8" spans="2:58" ht="15" customHeight="1">
      <c r="B8" s="495" t="s">
        <v>269</v>
      </c>
      <c r="C8" s="449"/>
      <c r="D8" s="40"/>
      <c r="E8" s="40"/>
      <c r="F8" s="450"/>
      <c r="G8" s="447"/>
      <c r="H8" s="449"/>
      <c r="I8" s="40"/>
      <c r="J8" s="450"/>
      <c r="K8" s="457"/>
      <c r="L8" s="449"/>
      <c r="M8" s="40"/>
      <c r="N8" s="40"/>
      <c r="O8" s="450" t="s">
        <v>249</v>
      </c>
      <c r="P8" s="449" t="s">
        <v>249</v>
      </c>
      <c r="Q8" s="40" t="s">
        <v>249</v>
      </c>
      <c r="R8" s="40" t="s">
        <v>249</v>
      </c>
      <c r="S8" s="523" t="s">
        <v>248</v>
      </c>
      <c r="T8" s="447" t="s">
        <v>144</v>
      </c>
      <c r="U8" s="449" t="s">
        <v>144</v>
      </c>
      <c r="V8" s="40"/>
      <c r="W8" s="40"/>
      <c r="X8" s="450"/>
      <c r="Y8" s="522"/>
      <c r="Z8" s="40"/>
      <c r="AA8" s="40"/>
      <c r="AB8" s="450"/>
      <c r="AC8" s="449"/>
      <c r="AD8" s="40"/>
      <c r="AE8" s="40"/>
      <c r="AF8" s="450"/>
      <c r="AG8" s="526"/>
      <c r="AH8" s="449"/>
      <c r="AI8" s="40"/>
      <c r="AJ8" s="450"/>
      <c r="AK8" s="447"/>
      <c r="AL8" s="449"/>
      <c r="AM8" s="40"/>
      <c r="AN8" s="40" t="s">
        <v>253</v>
      </c>
      <c r="AO8" s="450" t="s">
        <v>253</v>
      </c>
      <c r="AP8" s="449" t="s">
        <v>253</v>
      </c>
      <c r="AQ8" s="40" t="s">
        <v>253</v>
      </c>
      <c r="AR8" s="40" t="s">
        <v>253</v>
      </c>
      <c r="AS8" s="523" t="s">
        <v>253</v>
      </c>
      <c r="AT8" s="450" t="s">
        <v>248</v>
      </c>
      <c r="AU8" s="449" t="s">
        <v>144</v>
      </c>
      <c r="AV8" s="40" t="s">
        <v>144</v>
      </c>
      <c r="AW8" s="523" t="s">
        <v>144</v>
      </c>
      <c r="AX8" s="447" t="s">
        <v>144</v>
      </c>
      <c r="AY8" s="449" t="s">
        <v>144</v>
      </c>
      <c r="AZ8" s="40" t="s">
        <v>144</v>
      </c>
      <c r="BA8" s="40" t="s">
        <v>144</v>
      </c>
      <c r="BB8" s="523" t="s">
        <v>144</v>
      </c>
      <c r="BC8" s="523"/>
      <c r="BF8" s="721"/>
    </row>
    <row r="9" spans="2:55" ht="12.75">
      <c r="B9" s="495" t="s">
        <v>47</v>
      </c>
      <c r="C9" s="449"/>
      <c r="D9" s="40"/>
      <c r="E9" s="40"/>
      <c r="F9" s="450"/>
      <c r="G9" s="447"/>
      <c r="H9" s="449"/>
      <c r="I9" s="40"/>
      <c r="J9" s="450"/>
      <c r="K9" s="457"/>
      <c r="L9" s="449"/>
      <c r="M9" s="40"/>
      <c r="N9" s="40"/>
      <c r="O9" s="450"/>
      <c r="P9" s="449"/>
      <c r="Q9" s="40"/>
      <c r="R9" s="40"/>
      <c r="S9" s="523" t="s">
        <v>248</v>
      </c>
      <c r="T9" s="447" t="s">
        <v>144</v>
      </c>
      <c r="U9" s="449" t="s">
        <v>144</v>
      </c>
      <c r="V9" s="40"/>
      <c r="W9" s="40"/>
      <c r="X9" s="450"/>
      <c r="Y9" s="522"/>
      <c r="Z9" s="40"/>
      <c r="AA9" s="40"/>
      <c r="AB9" s="450"/>
      <c r="AC9" s="449"/>
      <c r="AD9" s="40"/>
      <c r="AE9" s="40"/>
      <c r="AF9" s="450"/>
      <c r="AG9" s="526"/>
      <c r="AH9" s="449"/>
      <c r="AI9" s="40"/>
      <c r="AJ9" s="450"/>
      <c r="AK9" s="447"/>
      <c r="AL9" s="449"/>
      <c r="AM9" s="40" t="s">
        <v>249</v>
      </c>
      <c r="AN9" s="40" t="s">
        <v>249</v>
      </c>
      <c r="AO9" s="450" t="s">
        <v>253</v>
      </c>
      <c r="AP9" s="449" t="s">
        <v>253</v>
      </c>
      <c r="AQ9" s="40" t="s">
        <v>253</v>
      </c>
      <c r="AR9" s="40" t="s">
        <v>253</v>
      </c>
      <c r="AS9" s="523" t="s">
        <v>248</v>
      </c>
      <c r="AT9" s="450" t="s">
        <v>144</v>
      </c>
      <c r="AU9" s="449" t="s">
        <v>144</v>
      </c>
      <c r="AV9" s="40" t="s">
        <v>144</v>
      </c>
      <c r="AW9" s="523" t="s">
        <v>144</v>
      </c>
      <c r="AX9" s="447" t="s">
        <v>144</v>
      </c>
      <c r="AY9" s="449" t="s">
        <v>144</v>
      </c>
      <c r="AZ9" s="40" t="s">
        <v>144</v>
      </c>
      <c r="BA9" s="40" t="s">
        <v>144</v>
      </c>
      <c r="BB9" s="523" t="s">
        <v>144</v>
      </c>
      <c r="BC9" s="523"/>
    </row>
    <row r="10" spans="2:55" ht="13.5" thickBot="1">
      <c r="B10" s="496" t="s">
        <v>270</v>
      </c>
      <c r="C10" s="453"/>
      <c r="D10" s="454"/>
      <c r="E10" s="454"/>
      <c r="F10" s="455"/>
      <c r="G10" s="448"/>
      <c r="H10" s="453"/>
      <c r="I10" s="454"/>
      <c r="J10" s="455"/>
      <c r="K10" s="458"/>
      <c r="L10" s="453"/>
      <c r="M10" s="454"/>
      <c r="N10" s="454"/>
      <c r="O10" s="455" t="s">
        <v>249</v>
      </c>
      <c r="P10" s="453" t="s">
        <v>249</v>
      </c>
      <c r="Q10" s="454" t="s">
        <v>253</v>
      </c>
      <c r="R10" s="454" t="s">
        <v>253</v>
      </c>
      <c r="S10" s="455" t="s">
        <v>248</v>
      </c>
      <c r="T10" s="448" t="s">
        <v>144</v>
      </c>
      <c r="U10" s="453" t="s">
        <v>144</v>
      </c>
      <c r="V10" s="454"/>
      <c r="W10" s="454"/>
      <c r="X10" s="455"/>
      <c r="Y10" s="453"/>
      <c r="Z10" s="454"/>
      <c r="AA10" s="454"/>
      <c r="AB10" s="455"/>
      <c r="AC10" s="453"/>
      <c r="AD10" s="454"/>
      <c r="AE10" s="454" t="s">
        <v>253</v>
      </c>
      <c r="AF10" s="455" t="s">
        <v>253</v>
      </c>
      <c r="AG10" s="527" t="s">
        <v>253</v>
      </c>
      <c r="AH10" s="453" t="s">
        <v>253</v>
      </c>
      <c r="AI10" s="454" t="s">
        <v>248</v>
      </c>
      <c r="AJ10" s="455" t="s">
        <v>254</v>
      </c>
      <c r="AK10" s="455" t="s">
        <v>254</v>
      </c>
      <c r="AL10" s="528" t="s">
        <v>254</v>
      </c>
      <c r="AM10" s="454" t="s">
        <v>254</v>
      </c>
      <c r="AN10" s="465" t="s">
        <v>255</v>
      </c>
      <c r="AO10" s="455" t="s">
        <v>255</v>
      </c>
      <c r="AP10" s="465" t="s">
        <v>255</v>
      </c>
      <c r="AQ10" s="454" t="s">
        <v>255</v>
      </c>
      <c r="AR10" s="454" t="s">
        <v>255</v>
      </c>
      <c r="AS10" s="454" t="s">
        <v>255</v>
      </c>
      <c r="AT10" s="448"/>
      <c r="AU10" s="453"/>
      <c r="AV10" s="454"/>
      <c r="AW10" s="455"/>
      <c r="AX10" s="448"/>
      <c r="AY10" s="453"/>
      <c r="AZ10" s="454"/>
      <c r="BA10" s="454"/>
      <c r="BB10" s="455"/>
      <c r="BC10" s="534"/>
    </row>
    <row r="11" spans="2:55" ht="7.5" customHeight="1">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row>
    <row r="12" spans="2:55" ht="9.75" customHeight="1">
      <c r="B12" s="871" t="s">
        <v>164</v>
      </c>
      <c r="C12" s="871"/>
      <c r="D12" s="871"/>
      <c r="E12" s="871"/>
      <c r="F12" s="871"/>
      <c r="G12" s="871"/>
      <c r="H12" s="871"/>
      <c r="I12" s="871"/>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row>
    <row r="13" spans="2:55" ht="30.75" customHeight="1">
      <c r="B13" s="871" t="s">
        <v>29</v>
      </c>
      <c r="C13" s="871"/>
      <c r="D13" s="871"/>
      <c r="E13" s="871"/>
      <c r="F13" s="871"/>
      <c r="G13" s="873" t="s">
        <v>130</v>
      </c>
      <c r="H13" s="873"/>
      <c r="I13" s="873"/>
      <c r="J13" s="873"/>
      <c r="K13" s="873"/>
      <c r="L13" s="873"/>
      <c r="M13" s="873"/>
      <c r="N13" s="873" t="s">
        <v>251</v>
      </c>
      <c r="O13" s="873"/>
      <c r="P13" s="873"/>
      <c r="Q13" s="873"/>
      <c r="R13" s="873"/>
      <c r="S13" s="873"/>
      <c r="T13" s="873"/>
      <c r="U13" s="871" t="s">
        <v>250</v>
      </c>
      <c r="V13" s="871"/>
      <c r="W13" s="871"/>
      <c r="X13" s="871"/>
      <c r="Y13" s="871"/>
      <c r="Z13" s="871"/>
      <c r="AA13" s="871"/>
      <c r="AB13" s="873" t="s">
        <v>252</v>
      </c>
      <c r="AC13" s="873"/>
      <c r="AD13" s="873"/>
      <c r="AE13" s="873"/>
      <c r="AF13" s="873"/>
      <c r="AG13" s="873" t="s">
        <v>48</v>
      </c>
      <c r="AH13" s="873"/>
      <c r="AI13" s="873"/>
      <c r="AJ13" s="873"/>
      <c r="AK13" s="873"/>
      <c r="AL13" s="873"/>
      <c r="AM13" s="873"/>
      <c r="AN13" s="875" t="s">
        <v>30</v>
      </c>
      <c r="AO13" s="875"/>
      <c r="AP13" s="875"/>
      <c r="AQ13" s="875"/>
      <c r="AR13" s="875"/>
      <c r="AS13" s="875"/>
      <c r="AT13" s="875"/>
      <c r="AU13" s="895"/>
      <c r="AV13" s="895"/>
      <c r="AW13" s="895"/>
      <c r="AX13" s="895"/>
      <c r="AY13" s="895"/>
      <c r="AZ13" s="895"/>
      <c r="BA13" s="895"/>
      <c r="BB13" s="895"/>
      <c r="BC13" s="895"/>
    </row>
    <row r="14" spans="2:55" ht="8.25" customHeight="1">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row>
    <row r="15" spans="2:55" ht="12.75">
      <c r="B15" s="44"/>
      <c r="C15" s="872"/>
      <c r="D15" s="872"/>
      <c r="E15" s="872"/>
      <c r="F15" s="44"/>
      <c r="G15" s="44"/>
      <c r="H15" s="44"/>
      <c r="I15" s="892" t="s">
        <v>248</v>
      </c>
      <c r="J15" s="893"/>
      <c r="K15" s="894"/>
      <c r="L15" s="44"/>
      <c r="M15" s="44"/>
      <c r="N15" s="44"/>
      <c r="O15" s="872" t="s">
        <v>249</v>
      </c>
      <c r="P15" s="872"/>
      <c r="Q15" s="872"/>
      <c r="R15" s="45"/>
      <c r="S15" s="45"/>
      <c r="T15" s="44"/>
      <c r="U15" s="44"/>
      <c r="V15" s="900" t="s">
        <v>253</v>
      </c>
      <c r="W15" s="893"/>
      <c r="X15" s="894"/>
      <c r="Y15" s="43"/>
      <c r="Z15" s="44"/>
      <c r="AA15" s="44"/>
      <c r="AB15" s="45"/>
      <c r="AC15" s="872" t="s">
        <v>254</v>
      </c>
      <c r="AD15" s="872"/>
      <c r="AE15" s="872"/>
      <c r="AF15" s="44"/>
      <c r="AG15" s="44"/>
      <c r="AH15" s="44"/>
      <c r="AI15" s="872" t="s">
        <v>255</v>
      </c>
      <c r="AJ15" s="872"/>
      <c r="AK15" s="872"/>
      <c r="AL15" s="44"/>
      <c r="AM15" s="44"/>
      <c r="AN15" s="44"/>
      <c r="AO15" s="44"/>
      <c r="AP15" s="872" t="s">
        <v>144</v>
      </c>
      <c r="AQ15" s="872"/>
      <c r="AR15" s="872"/>
      <c r="AS15" s="44"/>
      <c r="AT15" s="44"/>
      <c r="AU15" s="44"/>
      <c r="AV15" s="44"/>
      <c r="AW15" s="896"/>
      <c r="AX15" s="896"/>
      <c r="AY15" s="896"/>
      <c r="AZ15" s="45"/>
      <c r="BA15" s="44"/>
      <c r="BB15" s="44"/>
      <c r="BC15" s="44"/>
    </row>
    <row r="16" spans="2:55" ht="12.75" customHeight="1">
      <c r="B16" s="44"/>
      <c r="C16" s="43"/>
      <c r="D16" s="43"/>
      <c r="E16" s="43"/>
      <c r="F16" s="44"/>
      <c r="G16" s="44"/>
      <c r="H16" s="44"/>
      <c r="I16" s="42"/>
      <c r="J16" s="43"/>
      <c r="K16" s="43"/>
      <c r="L16" s="44"/>
      <c r="M16" s="44"/>
      <c r="N16" s="44"/>
      <c r="O16" s="43"/>
      <c r="P16" s="43"/>
      <c r="Q16" s="43"/>
      <c r="R16" s="45"/>
      <c r="S16" s="45"/>
      <c r="T16" s="44"/>
      <c r="U16" s="44"/>
      <c r="V16" s="43"/>
      <c r="W16" s="43"/>
      <c r="X16" s="43"/>
      <c r="Y16" s="43"/>
      <c r="Z16" s="44"/>
      <c r="AA16" s="44"/>
      <c r="AB16" s="45"/>
      <c r="AC16" s="43"/>
      <c r="AD16" s="43"/>
      <c r="AE16" s="43"/>
      <c r="AF16" s="44"/>
      <c r="AG16" s="44"/>
      <c r="AH16" s="44"/>
      <c r="AI16" s="43"/>
      <c r="AJ16" s="43"/>
      <c r="AK16" s="43"/>
      <c r="AL16" s="44"/>
      <c r="AM16" s="44"/>
      <c r="AN16" s="44"/>
      <c r="AO16" s="44"/>
      <c r="AP16" s="43"/>
      <c r="AQ16" s="43"/>
      <c r="AR16" s="43"/>
      <c r="AS16" s="44"/>
      <c r="AT16" s="44"/>
      <c r="AU16" s="44"/>
      <c r="AV16" s="44"/>
      <c r="AW16" s="43"/>
      <c r="AX16" s="43"/>
      <c r="AY16" s="43"/>
      <c r="AZ16" s="45"/>
      <c r="BA16" s="44"/>
      <c r="BB16" s="44"/>
      <c r="BC16" s="44"/>
    </row>
    <row r="17" spans="2:55" ht="15">
      <c r="B17" s="39"/>
      <c r="C17" s="39"/>
      <c r="D17" s="39"/>
      <c r="E17" s="39"/>
      <c r="F17" s="39"/>
      <c r="G17" s="39"/>
      <c r="H17" s="39"/>
      <c r="I17" s="39"/>
      <c r="J17" s="39"/>
      <c r="K17" s="39"/>
      <c r="L17" s="39"/>
      <c r="M17" s="39"/>
      <c r="N17" s="39"/>
      <c r="O17" s="45"/>
      <c r="P17" s="45"/>
      <c r="Q17" s="45"/>
      <c r="R17" s="39"/>
      <c r="S17" s="39"/>
      <c r="T17" s="39"/>
      <c r="U17" s="39"/>
      <c r="V17" s="850" t="s">
        <v>256</v>
      </c>
      <c r="W17" s="850"/>
      <c r="X17" s="850"/>
      <c r="Y17" s="850"/>
      <c r="Z17" s="850"/>
      <c r="AA17" s="850"/>
      <c r="AB17" s="850"/>
      <c r="AC17" s="850"/>
      <c r="AD17" s="850"/>
      <c r="AE17" s="850"/>
      <c r="AF17" s="851"/>
      <c r="AG17" s="851"/>
      <c r="AH17" s="851"/>
      <c r="AI17" s="851"/>
      <c r="AJ17" s="851"/>
      <c r="AK17" s="851"/>
      <c r="AL17" s="851"/>
      <c r="AM17" s="851"/>
      <c r="AN17" s="851"/>
      <c r="AO17" s="851"/>
      <c r="AP17" s="851"/>
      <c r="AQ17" s="851"/>
      <c r="AR17" s="852"/>
      <c r="AS17" s="39"/>
      <c r="AT17" s="39"/>
      <c r="AU17" s="39"/>
      <c r="AV17" s="39"/>
      <c r="AW17" s="39"/>
      <c r="AX17" s="39"/>
      <c r="AY17" s="39"/>
      <c r="AZ17" s="39"/>
      <c r="BA17" s="39"/>
      <c r="BB17" s="39"/>
      <c r="BC17" s="39"/>
    </row>
    <row r="18" ht="6.75" customHeight="1" thickBot="1"/>
    <row r="19" spans="2:55" ht="12.75">
      <c r="B19" s="909" t="s">
        <v>257</v>
      </c>
      <c r="C19" s="876" t="s">
        <v>29</v>
      </c>
      <c r="D19" s="877"/>
      <c r="E19" s="877"/>
      <c r="F19" s="877"/>
      <c r="G19" s="877"/>
      <c r="H19" s="877"/>
      <c r="I19" s="877"/>
      <c r="J19" s="877"/>
      <c r="K19" s="877"/>
      <c r="L19" s="877"/>
      <c r="M19" s="877"/>
      <c r="N19" s="877"/>
      <c r="O19" s="877"/>
      <c r="P19" s="877"/>
      <c r="Q19" s="877"/>
      <c r="R19" s="877"/>
      <c r="S19" s="877"/>
      <c r="T19" s="877"/>
      <c r="U19" s="877"/>
      <c r="V19" s="877"/>
      <c r="W19" s="877"/>
      <c r="X19" s="877"/>
      <c r="Y19" s="877"/>
      <c r="Z19" s="878"/>
      <c r="AA19" s="885" t="s">
        <v>263</v>
      </c>
      <c r="AB19" s="857"/>
      <c r="AC19" s="857"/>
      <c r="AD19" s="858"/>
      <c r="AE19" s="876" t="s">
        <v>264</v>
      </c>
      <c r="AF19" s="877"/>
      <c r="AG19" s="877"/>
      <c r="AH19" s="877"/>
      <c r="AI19" s="877"/>
      <c r="AJ19" s="877"/>
      <c r="AK19" s="877"/>
      <c r="AL19" s="877"/>
      <c r="AM19" s="877"/>
      <c r="AN19" s="877"/>
      <c r="AO19" s="877"/>
      <c r="AP19" s="878"/>
      <c r="AQ19" s="885" t="s">
        <v>268</v>
      </c>
      <c r="AR19" s="857"/>
      <c r="AS19" s="857"/>
      <c r="AT19" s="857"/>
      <c r="AU19" s="857"/>
      <c r="AV19" s="857"/>
      <c r="AW19" s="858"/>
      <c r="AX19" s="885" t="s">
        <v>258</v>
      </c>
      <c r="AY19" s="857"/>
      <c r="AZ19" s="858"/>
      <c r="BA19" s="876" t="s">
        <v>6</v>
      </c>
      <c r="BB19" s="877"/>
      <c r="BC19" s="878"/>
    </row>
    <row r="20" spans="2:55" ht="9" customHeight="1" thickBot="1">
      <c r="B20" s="910"/>
      <c r="C20" s="879"/>
      <c r="D20" s="880"/>
      <c r="E20" s="880"/>
      <c r="F20" s="880"/>
      <c r="G20" s="880"/>
      <c r="H20" s="880"/>
      <c r="I20" s="880"/>
      <c r="J20" s="880"/>
      <c r="K20" s="880"/>
      <c r="L20" s="880"/>
      <c r="M20" s="880"/>
      <c r="N20" s="880"/>
      <c r="O20" s="880"/>
      <c r="P20" s="880"/>
      <c r="Q20" s="880"/>
      <c r="R20" s="880"/>
      <c r="S20" s="880"/>
      <c r="T20" s="880"/>
      <c r="U20" s="880"/>
      <c r="V20" s="880"/>
      <c r="W20" s="880"/>
      <c r="X20" s="880"/>
      <c r="Y20" s="880"/>
      <c r="Z20" s="881"/>
      <c r="AA20" s="889"/>
      <c r="AB20" s="890"/>
      <c r="AC20" s="890"/>
      <c r="AD20" s="891"/>
      <c r="AE20" s="897"/>
      <c r="AF20" s="898"/>
      <c r="AG20" s="898"/>
      <c r="AH20" s="898"/>
      <c r="AI20" s="898"/>
      <c r="AJ20" s="898"/>
      <c r="AK20" s="898"/>
      <c r="AL20" s="898"/>
      <c r="AM20" s="898"/>
      <c r="AN20" s="898"/>
      <c r="AO20" s="898"/>
      <c r="AP20" s="899"/>
      <c r="AQ20" s="889"/>
      <c r="AR20" s="890"/>
      <c r="AS20" s="890"/>
      <c r="AT20" s="890"/>
      <c r="AU20" s="890"/>
      <c r="AV20" s="890"/>
      <c r="AW20" s="891"/>
      <c r="AX20" s="879"/>
      <c r="AY20" s="880"/>
      <c r="AZ20" s="881"/>
      <c r="BA20" s="879"/>
      <c r="BB20" s="880"/>
      <c r="BC20" s="881"/>
    </row>
    <row r="21" spans="2:55" ht="10.5" customHeight="1" hidden="1">
      <c r="B21" s="910"/>
      <c r="C21" s="879"/>
      <c r="D21" s="880"/>
      <c r="E21" s="880"/>
      <c r="F21" s="880"/>
      <c r="G21" s="880"/>
      <c r="H21" s="880"/>
      <c r="I21" s="880"/>
      <c r="J21" s="880"/>
      <c r="K21" s="880"/>
      <c r="L21" s="880"/>
      <c r="M21" s="880"/>
      <c r="N21" s="880"/>
      <c r="O21" s="880"/>
      <c r="P21" s="880"/>
      <c r="Q21" s="880"/>
      <c r="R21" s="880"/>
      <c r="S21" s="880"/>
      <c r="T21" s="880"/>
      <c r="U21" s="880"/>
      <c r="V21" s="880"/>
      <c r="W21" s="880"/>
      <c r="X21" s="880"/>
      <c r="Y21" s="880"/>
      <c r="Z21" s="881"/>
      <c r="AA21" s="889"/>
      <c r="AB21" s="890"/>
      <c r="AC21" s="890"/>
      <c r="AD21" s="891"/>
      <c r="AE21" s="876" t="s">
        <v>265</v>
      </c>
      <c r="AF21" s="877"/>
      <c r="AG21" s="877"/>
      <c r="AH21" s="878"/>
      <c r="AI21" s="885" t="s">
        <v>266</v>
      </c>
      <c r="AJ21" s="857"/>
      <c r="AK21" s="857"/>
      <c r="AL21" s="858"/>
      <c r="AM21" s="885" t="s">
        <v>267</v>
      </c>
      <c r="AN21" s="857"/>
      <c r="AO21" s="857"/>
      <c r="AP21" s="858"/>
      <c r="AQ21" s="889"/>
      <c r="AR21" s="890"/>
      <c r="AS21" s="890"/>
      <c r="AT21" s="890"/>
      <c r="AU21" s="890"/>
      <c r="AV21" s="890"/>
      <c r="AW21" s="891"/>
      <c r="AX21" s="879"/>
      <c r="AY21" s="880"/>
      <c r="AZ21" s="881"/>
      <c r="BA21" s="879"/>
      <c r="BB21" s="880"/>
      <c r="BC21" s="881"/>
    </row>
    <row r="22" spans="2:55" ht="79.5" customHeight="1">
      <c r="B22" s="910"/>
      <c r="C22" s="901" t="s">
        <v>259</v>
      </c>
      <c r="D22" s="902"/>
      <c r="E22" s="902"/>
      <c r="F22" s="902"/>
      <c r="G22" s="902"/>
      <c r="H22" s="902"/>
      <c r="I22" s="902"/>
      <c r="J22" s="903"/>
      <c r="K22" s="901" t="s">
        <v>261</v>
      </c>
      <c r="L22" s="902"/>
      <c r="M22" s="902"/>
      <c r="N22" s="902"/>
      <c r="O22" s="902"/>
      <c r="P22" s="902"/>
      <c r="Q22" s="902"/>
      <c r="R22" s="903"/>
      <c r="S22" s="901" t="s">
        <v>262</v>
      </c>
      <c r="T22" s="902"/>
      <c r="U22" s="902"/>
      <c r="V22" s="902"/>
      <c r="W22" s="902"/>
      <c r="X22" s="902"/>
      <c r="Y22" s="902"/>
      <c r="Z22" s="903"/>
      <c r="AA22" s="886"/>
      <c r="AB22" s="887"/>
      <c r="AC22" s="887"/>
      <c r="AD22" s="888"/>
      <c r="AE22" s="882"/>
      <c r="AF22" s="883"/>
      <c r="AG22" s="883"/>
      <c r="AH22" s="884"/>
      <c r="AI22" s="886"/>
      <c r="AJ22" s="887"/>
      <c r="AK22" s="887"/>
      <c r="AL22" s="888"/>
      <c r="AM22" s="886"/>
      <c r="AN22" s="887"/>
      <c r="AO22" s="887"/>
      <c r="AP22" s="888"/>
      <c r="AQ22" s="886"/>
      <c r="AR22" s="887"/>
      <c r="AS22" s="887"/>
      <c r="AT22" s="887"/>
      <c r="AU22" s="887"/>
      <c r="AV22" s="887"/>
      <c r="AW22" s="888"/>
      <c r="AX22" s="882"/>
      <c r="AY22" s="883"/>
      <c r="AZ22" s="884"/>
      <c r="BA22" s="882"/>
      <c r="BB22" s="883"/>
      <c r="BC22" s="884"/>
    </row>
    <row r="23" spans="2:55" ht="12.75">
      <c r="B23" s="911"/>
      <c r="C23" s="844" t="s">
        <v>161</v>
      </c>
      <c r="D23" s="845"/>
      <c r="E23" s="845"/>
      <c r="F23" s="853"/>
      <c r="G23" s="859" t="s">
        <v>162</v>
      </c>
      <c r="H23" s="845"/>
      <c r="I23" s="845"/>
      <c r="J23" s="846"/>
      <c r="K23" s="844" t="s">
        <v>161</v>
      </c>
      <c r="L23" s="845"/>
      <c r="M23" s="845"/>
      <c r="N23" s="853"/>
      <c r="O23" s="859" t="s">
        <v>162</v>
      </c>
      <c r="P23" s="845"/>
      <c r="Q23" s="845"/>
      <c r="R23" s="846"/>
      <c r="S23" s="844" t="s">
        <v>161</v>
      </c>
      <c r="T23" s="845"/>
      <c r="U23" s="845"/>
      <c r="V23" s="853"/>
      <c r="W23" s="859" t="s">
        <v>162</v>
      </c>
      <c r="X23" s="845"/>
      <c r="Y23" s="845"/>
      <c r="Z23" s="846"/>
      <c r="AA23" s="844" t="s">
        <v>161</v>
      </c>
      <c r="AB23" s="845"/>
      <c r="AC23" s="845"/>
      <c r="AD23" s="846"/>
      <c r="AE23" s="844" t="s">
        <v>161</v>
      </c>
      <c r="AF23" s="845"/>
      <c r="AG23" s="845"/>
      <c r="AH23" s="846"/>
      <c r="AI23" s="844" t="s">
        <v>161</v>
      </c>
      <c r="AJ23" s="845"/>
      <c r="AK23" s="845"/>
      <c r="AL23" s="846"/>
      <c r="AM23" s="844" t="s">
        <v>161</v>
      </c>
      <c r="AN23" s="845"/>
      <c r="AO23" s="845"/>
      <c r="AP23" s="846"/>
      <c r="AQ23" s="844" t="s">
        <v>161</v>
      </c>
      <c r="AR23" s="845"/>
      <c r="AS23" s="845"/>
      <c r="AT23" s="845"/>
      <c r="AU23" s="845"/>
      <c r="AV23" s="845"/>
      <c r="AW23" s="846"/>
      <c r="AX23" s="844" t="s">
        <v>161</v>
      </c>
      <c r="AY23" s="845"/>
      <c r="AZ23" s="846"/>
      <c r="BA23" s="844" t="s">
        <v>161</v>
      </c>
      <c r="BB23" s="845"/>
      <c r="BC23" s="846"/>
    </row>
    <row r="24" spans="2:55" ht="12.75">
      <c r="B24" s="460" t="s">
        <v>260</v>
      </c>
      <c r="C24" s="844">
        <f>K24+S24</f>
        <v>39</v>
      </c>
      <c r="D24" s="845"/>
      <c r="E24" s="845"/>
      <c r="F24" s="853"/>
      <c r="G24" s="859">
        <v>1404</v>
      </c>
      <c r="H24" s="845"/>
      <c r="I24" s="845"/>
      <c r="J24" s="846"/>
      <c r="K24" s="844">
        <v>16</v>
      </c>
      <c r="L24" s="845"/>
      <c r="M24" s="845"/>
      <c r="N24" s="853"/>
      <c r="O24" s="859">
        <v>576</v>
      </c>
      <c r="P24" s="845"/>
      <c r="Q24" s="845"/>
      <c r="R24" s="846"/>
      <c r="S24" s="844">
        <v>23</v>
      </c>
      <c r="T24" s="845"/>
      <c r="U24" s="845"/>
      <c r="V24" s="853"/>
      <c r="W24" s="859">
        <v>828</v>
      </c>
      <c r="X24" s="845"/>
      <c r="Y24" s="845"/>
      <c r="Z24" s="846"/>
      <c r="AA24" s="844">
        <v>2</v>
      </c>
      <c r="AB24" s="845"/>
      <c r="AC24" s="845"/>
      <c r="AD24" s="846"/>
      <c r="AE24" s="844"/>
      <c r="AF24" s="845"/>
      <c r="AG24" s="845"/>
      <c r="AH24" s="846"/>
      <c r="AI24" s="844"/>
      <c r="AJ24" s="845"/>
      <c r="AK24" s="845"/>
      <c r="AL24" s="846"/>
      <c r="AM24" s="844"/>
      <c r="AN24" s="845"/>
      <c r="AO24" s="845"/>
      <c r="AP24" s="846"/>
      <c r="AQ24" s="844"/>
      <c r="AR24" s="845"/>
      <c r="AS24" s="845"/>
      <c r="AT24" s="845"/>
      <c r="AU24" s="845"/>
      <c r="AV24" s="845"/>
      <c r="AW24" s="846"/>
      <c r="AX24" s="844">
        <v>11</v>
      </c>
      <c r="AY24" s="845"/>
      <c r="AZ24" s="846"/>
      <c r="BA24" s="844">
        <f>AX24+AA24+C24</f>
        <v>52</v>
      </c>
      <c r="BB24" s="845"/>
      <c r="BC24" s="846"/>
    </row>
    <row r="25" spans="2:55" ht="12.75">
      <c r="B25" s="460" t="s">
        <v>269</v>
      </c>
      <c r="C25" s="844">
        <f>K25+S25</f>
        <v>30</v>
      </c>
      <c r="D25" s="845"/>
      <c r="E25" s="845"/>
      <c r="F25" s="853"/>
      <c r="G25" s="859">
        <v>1080</v>
      </c>
      <c r="H25" s="845"/>
      <c r="I25" s="845"/>
      <c r="J25" s="846"/>
      <c r="K25" s="904">
        <v>12</v>
      </c>
      <c r="L25" s="905"/>
      <c r="M25" s="905"/>
      <c r="N25" s="906"/>
      <c r="O25" s="907">
        <v>432</v>
      </c>
      <c r="P25" s="905"/>
      <c r="Q25" s="905"/>
      <c r="R25" s="908"/>
      <c r="S25" s="844">
        <v>18</v>
      </c>
      <c r="T25" s="845"/>
      <c r="U25" s="845"/>
      <c r="V25" s="853"/>
      <c r="W25" s="859">
        <v>648</v>
      </c>
      <c r="X25" s="845"/>
      <c r="Y25" s="845"/>
      <c r="Z25" s="846"/>
      <c r="AA25" s="844">
        <v>2</v>
      </c>
      <c r="AB25" s="845"/>
      <c r="AC25" s="845"/>
      <c r="AD25" s="846"/>
      <c r="AE25" s="844">
        <v>4</v>
      </c>
      <c r="AF25" s="845"/>
      <c r="AG25" s="845"/>
      <c r="AH25" s="846"/>
      <c r="AI25" s="844">
        <v>6</v>
      </c>
      <c r="AJ25" s="845"/>
      <c r="AK25" s="845"/>
      <c r="AL25" s="846"/>
      <c r="AM25" s="844"/>
      <c r="AN25" s="845"/>
      <c r="AO25" s="845"/>
      <c r="AP25" s="846"/>
      <c r="AQ25" s="844"/>
      <c r="AR25" s="845"/>
      <c r="AS25" s="845"/>
      <c r="AT25" s="845"/>
      <c r="AU25" s="845"/>
      <c r="AV25" s="845"/>
      <c r="AW25" s="846"/>
      <c r="AX25" s="844">
        <v>10</v>
      </c>
      <c r="AY25" s="845"/>
      <c r="AZ25" s="846"/>
      <c r="BA25" s="844">
        <f>AX25+AI25+AE25+AA25+C25</f>
        <v>52</v>
      </c>
      <c r="BB25" s="845"/>
      <c r="BC25" s="846"/>
    </row>
    <row r="26" spans="2:55" ht="12.75">
      <c r="B26" s="460" t="s">
        <v>47</v>
      </c>
      <c r="C26" s="844">
        <f>K26+S26</f>
        <v>33</v>
      </c>
      <c r="D26" s="845"/>
      <c r="E26" s="845"/>
      <c r="F26" s="853"/>
      <c r="G26" s="859">
        <v>1188</v>
      </c>
      <c r="H26" s="845"/>
      <c r="I26" s="845"/>
      <c r="J26" s="846"/>
      <c r="K26" s="844">
        <v>16</v>
      </c>
      <c r="L26" s="845"/>
      <c r="M26" s="845"/>
      <c r="N26" s="853"/>
      <c r="O26" s="859">
        <v>576</v>
      </c>
      <c r="P26" s="845"/>
      <c r="Q26" s="845"/>
      <c r="R26" s="846"/>
      <c r="S26" s="844">
        <v>17</v>
      </c>
      <c r="T26" s="845"/>
      <c r="U26" s="845"/>
      <c r="V26" s="853"/>
      <c r="W26" s="859">
        <v>612</v>
      </c>
      <c r="X26" s="845"/>
      <c r="Y26" s="845"/>
      <c r="Z26" s="846"/>
      <c r="AA26" s="844">
        <v>2</v>
      </c>
      <c r="AB26" s="845"/>
      <c r="AC26" s="845"/>
      <c r="AD26" s="846"/>
      <c r="AE26" s="844">
        <v>2</v>
      </c>
      <c r="AF26" s="845"/>
      <c r="AG26" s="845"/>
      <c r="AH26" s="846"/>
      <c r="AI26" s="844">
        <v>4</v>
      </c>
      <c r="AJ26" s="845"/>
      <c r="AK26" s="845"/>
      <c r="AL26" s="846"/>
      <c r="AM26" s="844"/>
      <c r="AN26" s="845"/>
      <c r="AO26" s="845"/>
      <c r="AP26" s="846"/>
      <c r="AQ26" s="844"/>
      <c r="AR26" s="845"/>
      <c r="AS26" s="845"/>
      <c r="AT26" s="845"/>
      <c r="AU26" s="845"/>
      <c r="AV26" s="845"/>
      <c r="AW26" s="846"/>
      <c r="AX26" s="844">
        <v>11</v>
      </c>
      <c r="AY26" s="845"/>
      <c r="AZ26" s="846"/>
      <c r="BA26" s="844">
        <f>AX26+AI26+AE26+AA26+C26</f>
        <v>52</v>
      </c>
      <c r="BB26" s="845"/>
      <c r="BC26" s="846"/>
    </row>
    <row r="27" spans="2:55" ht="12.75">
      <c r="B27" s="460" t="s">
        <v>270</v>
      </c>
      <c r="C27" s="844">
        <f>K27+S27</f>
        <v>21</v>
      </c>
      <c r="D27" s="845"/>
      <c r="E27" s="845"/>
      <c r="F27" s="853"/>
      <c r="G27" s="859">
        <v>756</v>
      </c>
      <c r="H27" s="845"/>
      <c r="I27" s="845"/>
      <c r="J27" s="846"/>
      <c r="K27" s="844">
        <v>12</v>
      </c>
      <c r="L27" s="845"/>
      <c r="M27" s="845"/>
      <c r="N27" s="853"/>
      <c r="O27" s="859">
        <v>432</v>
      </c>
      <c r="P27" s="845"/>
      <c r="Q27" s="845"/>
      <c r="R27" s="846"/>
      <c r="S27" s="844">
        <v>9</v>
      </c>
      <c r="T27" s="845"/>
      <c r="U27" s="845"/>
      <c r="V27" s="853"/>
      <c r="W27" s="859">
        <v>324</v>
      </c>
      <c r="X27" s="845"/>
      <c r="Y27" s="845"/>
      <c r="Z27" s="846"/>
      <c r="AA27" s="844">
        <v>2</v>
      </c>
      <c r="AB27" s="845"/>
      <c r="AC27" s="845"/>
      <c r="AD27" s="846"/>
      <c r="AE27" s="844">
        <v>2</v>
      </c>
      <c r="AF27" s="845"/>
      <c r="AG27" s="845"/>
      <c r="AH27" s="846"/>
      <c r="AI27" s="844">
        <v>6</v>
      </c>
      <c r="AJ27" s="845"/>
      <c r="AK27" s="845"/>
      <c r="AL27" s="846"/>
      <c r="AM27" s="844">
        <v>4</v>
      </c>
      <c r="AN27" s="845"/>
      <c r="AO27" s="845"/>
      <c r="AP27" s="846"/>
      <c r="AQ27" s="844">
        <v>6</v>
      </c>
      <c r="AR27" s="845"/>
      <c r="AS27" s="845"/>
      <c r="AT27" s="845"/>
      <c r="AU27" s="845"/>
      <c r="AV27" s="845"/>
      <c r="AW27" s="846"/>
      <c r="AX27" s="844">
        <v>2</v>
      </c>
      <c r="AY27" s="845"/>
      <c r="AZ27" s="846"/>
      <c r="BA27" s="844">
        <f>AX27+AQ27+AM27+AI27+AE27+AA27+C27</f>
        <v>43</v>
      </c>
      <c r="BB27" s="845"/>
      <c r="BC27" s="846"/>
    </row>
    <row r="28" spans="2:55" ht="13.5" thickBot="1">
      <c r="B28" s="461" t="s">
        <v>163</v>
      </c>
      <c r="C28" s="847">
        <f>SUM(C24:C27)</f>
        <v>123</v>
      </c>
      <c r="D28" s="848"/>
      <c r="E28" s="848"/>
      <c r="F28" s="855"/>
      <c r="G28" s="854">
        <f>SUM(G24:G27)</f>
        <v>4428</v>
      </c>
      <c r="H28" s="848"/>
      <c r="I28" s="848"/>
      <c r="J28" s="849"/>
      <c r="K28" s="847">
        <f>SUM(K24:N27)</f>
        <v>56</v>
      </c>
      <c r="L28" s="848"/>
      <c r="M28" s="848"/>
      <c r="N28" s="855"/>
      <c r="O28" s="854">
        <f>SUM(O24:O27)</f>
        <v>2016</v>
      </c>
      <c r="P28" s="848"/>
      <c r="Q28" s="848"/>
      <c r="R28" s="849"/>
      <c r="S28" s="847">
        <f>SUM(S24:S27)</f>
        <v>67</v>
      </c>
      <c r="T28" s="848"/>
      <c r="U28" s="848"/>
      <c r="V28" s="855"/>
      <c r="W28" s="854">
        <f>SUM(W24:W27)</f>
        <v>2412</v>
      </c>
      <c r="X28" s="848"/>
      <c r="Y28" s="848"/>
      <c r="Z28" s="849"/>
      <c r="AA28" s="847">
        <f>SUM(AA24:AA27)</f>
        <v>8</v>
      </c>
      <c r="AB28" s="848"/>
      <c r="AC28" s="848"/>
      <c r="AD28" s="849"/>
      <c r="AE28" s="847">
        <f>SUM(AE24:AE27)</f>
        <v>8</v>
      </c>
      <c r="AF28" s="848"/>
      <c r="AG28" s="848"/>
      <c r="AH28" s="849"/>
      <c r="AI28" s="847">
        <f>SUM(AI24:AI27)</f>
        <v>16</v>
      </c>
      <c r="AJ28" s="848"/>
      <c r="AK28" s="848"/>
      <c r="AL28" s="849"/>
      <c r="AM28" s="847">
        <f>SUM(AM24:AM27)</f>
        <v>4</v>
      </c>
      <c r="AN28" s="848"/>
      <c r="AO28" s="848"/>
      <c r="AP28" s="849"/>
      <c r="AQ28" s="847">
        <f>SUM(AQ24:AQ27)</f>
        <v>6</v>
      </c>
      <c r="AR28" s="848"/>
      <c r="AS28" s="848"/>
      <c r="AT28" s="848"/>
      <c r="AU28" s="848"/>
      <c r="AV28" s="848"/>
      <c r="AW28" s="849"/>
      <c r="AX28" s="847">
        <f>SUM(AX24:AX27)</f>
        <v>34</v>
      </c>
      <c r="AY28" s="848"/>
      <c r="AZ28" s="849"/>
      <c r="BA28" s="847">
        <f>SUM(BA24:BA27)</f>
        <v>199</v>
      </c>
      <c r="BB28" s="848"/>
      <c r="BC28" s="849"/>
    </row>
    <row r="29" spans="2:55" ht="12.75">
      <c r="B29" s="722"/>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row>
    <row r="30" spans="2:55" ht="12.75">
      <c r="B30" s="722"/>
      <c r="C30" s="722"/>
      <c r="D30" s="722"/>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2"/>
      <c r="AY30" s="722"/>
      <c r="AZ30" s="722"/>
      <c r="BA30" s="722"/>
      <c r="BB30" s="722"/>
      <c r="BC30" s="722"/>
    </row>
    <row r="31" spans="2:55" ht="12.75">
      <c r="B31" s="722"/>
      <c r="C31" s="722"/>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row>
    <row r="32" spans="2:55" ht="12.75">
      <c r="B32" s="722"/>
      <c r="C32" s="722"/>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c r="AM32" s="722"/>
      <c r="AN32" s="722"/>
      <c r="AO32" s="722"/>
      <c r="AP32" s="722"/>
      <c r="AQ32" s="722"/>
      <c r="AR32" s="722"/>
      <c r="AS32" s="722"/>
      <c r="AT32" s="722"/>
      <c r="AU32" s="722"/>
      <c r="AV32" s="722"/>
      <c r="AW32" s="722"/>
      <c r="AX32" s="722"/>
      <c r="AY32" s="722"/>
      <c r="AZ32" s="722"/>
      <c r="BA32" s="722"/>
      <c r="BB32" s="722"/>
      <c r="BC32" s="722"/>
    </row>
  </sheetData>
  <sheetProtection/>
  <mergeCells count="131">
    <mergeCell ref="AE24:AH24"/>
    <mergeCell ref="AM23:AP23"/>
    <mergeCell ref="AQ24:AW24"/>
    <mergeCell ref="AM24:AP24"/>
    <mergeCell ref="B19:B23"/>
    <mergeCell ref="AE21:AH22"/>
    <mergeCell ref="S24:V24"/>
    <mergeCell ref="C24:F24"/>
    <mergeCell ref="G24:J24"/>
    <mergeCell ref="AA23:AD23"/>
    <mergeCell ref="O27:R27"/>
    <mergeCell ref="C25:F25"/>
    <mergeCell ref="C26:F26"/>
    <mergeCell ref="G27:J27"/>
    <mergeCell ref="O25:R25"/>
    <mergeCell ref="O26:R26"/>
    <mergeCell ref="C27:F27"/>
    <mergeCell ref="G25:J25"/>
    <mergeCell ref="G26:J26"/>
    <mergeCell ref="AI24:AL24"/>
    <mergeCell ref="K25:N25"/>
    <mergeCell ref="O24:R24"/>
    <mergeCell ref="S27:V27"/>
    <mergeCell ref="S26:V26"/>
    <mergeCell ref="W27:Z27"/>
    <mergeCell ref="W26:Z26"/>
    <mergeCell ref="G23:J23"/>
    <mergeCell ref="S22:Z22"/>
    <mergeCell ref="O23:R23"/>
    <mergeCell ref="K24:N24"/>
    <mergeCell ref="K22:R22"/>
    <mergeCell ref="K23:N23"/>
    <mergeCell ref="W24:Z24"/>
    <mergeCell ref="C22:J22"/>
    <mergeCell ref="AE23:AH23"/>
    <mergeCell ref="O28:R28"/>
    <mergeCell ref="AI28:AL28"/>
    <mergeCell ref="C23:F23"/>
    <mergeCell ref="BA23:BC23"/>
    <mergeCell ref="AX23:AZ23"/>
    <mergeCell ref="C28:F28"/>
    <mergeCell ref="G28:J28"/>
    <mergeCell ref="K26:N26"/>
    <mergeCell ref="K27:N27"/>
    <mergeCell ref="K28:N28"/>
    <mergeCell ref="S23:V23"/>
    <mergeCell ref="AE19:AP20"/>
    <mergeCell ref="AU13:BA13"/>
    <mergeCell ref="AI21:AL22"/>
    <mergeCell ref="U13:AA13"/>
    <mergeCell ref="V15:X15"/>
    <mergeCell ref="C19:Z21"/>
    <mergeCell ref="AQ23:AW23"/>
    <mergeCell ref="AI23:AL23"/>
    <mergeCell ref="BA19:BC22"/>
    <mergeCell ref="AM21:AP22"/>
    <mergeCell ref="AX19:AZ22"/>
    <mergeCell ref="AQ19:AW22"/>
    <mergeCell ref="N13:T13"/>
    <mergeCell ref="I15:K15"/>
    <mergeCell ref="O15:Q15"/>
    <mergeCell ref="BB13:BC13"/>
    <mergeCell ref="AP15:AR15"/>
    <mergeCell ref="AW15:AY15"/>
    <mergeCell ref="AU4:AW4"/>
    <mergeCell ref="AH4:AJ4"/>
    <mergeCell ref="AG13:AM13"/>
    <mergeCell ref="AK4:AK5"/>
    <mergeCell ref="AG4:AG5"/>
    <mergeCell ref="AL4:AO4"/>
    <mergeCell ref="AT4:AT5"/>
    <mergeCell ref="AN13:AT13"/>
    <mergeCell ref="AP4:AS4"/>
    <mergeCell ref="L4:O4"/>
    <mergeCell ref="B12:I12"/>
    <mergeCell ref="B13:F13"/>
    <mergeCell ref="AI15:AK15"/>
    <mergeCell ref="AB13:AF13"/>
    <mergeCell ref="AC15:AE15"/>
    <mergeCell ref="C15:E15"/>
    <mergeCell ref="T4:T5"/>
    <mergeCell ref="U4:X4"/>
    <mergeCell ref="G13:M13"/>
    <mergeCell ref="B2:BB2"/>
    <mergeCell ref="B4:B5"/>
    <mergeCell ref="C4:F4"/>
    <mergeCell ref="G4:G5"/>
    <mergeCell ref="H4:J4"/>
    <mergeCell ref="K4:K5"/>
    <mergeCell ref="AY4:BB4"/>
    <mergeCell ref="AC4:AF4"/>
    <mergeCell ref="AX4:AX5"/>
    <mergeCell ref="P4:S4"/>
    <mergeCell ref="W28:Z28"/>
    <mergeCell ref="S28:V28"/>
    <mergeCell ref="Y4:AB4"/>
    <mergeCell ref="AA27:AD27"/>
    <mergeCell ref="W25:Z25"/>
    <mergeCell ref="W23:Z23"/>
    <mergeCell ref="AA24:AD24"/>
    <mergeCell ref="AA19:AD22"/>
    <mergeCell ref="AM28:AP28"/>
    <mergeCell ref="AM26:AP26"/>
    <mergeCell ref="V17:AR17"/>
    <mergeCell ref="S25:V25"/>
    <mergeCell ref="AE27:AH27"/>
    <mergeCell ref="AE28:AH28"/>
    <mergeCell ref="AI25:AL25"/>
    <mergeCell ref="AI26:AL26"/>
    <mergeCell ref="AI27:AL27"/>
    <mergeCell ref="AA28:AD28"/>
    <mergeCell ref="AE25:AH25"/>
    <mergeCell ref="AA25:AD25"/>
    <mergeCell ref="AA26:AD26"/>
    <mergeCell ref="AE26:AH26"/>
    <mergeCell ref="AM27:AP27"/>
    <mergeCell ref="BA24:BC24"/>
    <mergeCell ref="BA25:BC25"/>
    <mergeCell ref="BA26:BC26"/>
    <mergeCell ref="BA27:BC27"/>
    <mergeCell ref="AX24:AZ24"/>
    <mergeCell ref="AX25:AZ25"/>
    <mergeCell ref="AX26:AZ26"/>
    <mergeCell ref="AM25:AP25"/>
    <mergeCell ref="AQ28:AW28"/>
    <mergeCell ref="BA28:BC28"/>
    <mergeCell ref="AX27:AZ27"/>
    <mergeCell ref="AX28:AZ28"/>
    <mergeCell ref="AQ27:AW27"/>
    <mergeCell ref="AQ25:AW25"/>
    <mergeCell ref="AQ26:AW26"/>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G100"/>
  <sheetViews>
    <sheetView zoomScalePageLayoutView="0" workbookViewId="0" topLeftCell="A1">
      <selection activeCell="A1" sqref="A1"/>
    </sheetView>
  </sheetViews>
  <sheetFormatPr defaultColWidth="9.00390625" defaultRowHeight="12.75"/>
  <cols>
    <col min="1" max="1" width="11.375" style="0" customWidth="1"/>
    <col min="2" max="2" width="30.625" style="0" customWidth="1"/>
    <col min="3" max="4" width="5.875" style="0" customWidth="1"/>
    <col min="5" max="5" width="7.00390625" style="0" customWidth="1"/>
    <col min="6" max="6" width="6.875" style="0" customWidth="1"/>
    <col min="7" max="7" width="6.50390625" style="0" customWidth="1"/>
    <col min="8" max="8" width="6.875" style="0" customWidth="1"/>
    <col min="9" max="9" width="7.375" style="0" customWidth="1"/>
    <col min="10" max="10" width="7.00390625" style="0" customWidth="1"/>
    <col min="11" max="11" width="7.875" style="0" customWidth="1"/>
    <col min="12" max="12" width="8.00390625" style="0" customWidth="1"/>
    <col min="13" max="13" width="6.375" style="0" customWidth="1"/>
    <col min="14" max="14" width="4.625" style="0" customWidth="1"/>
    <col min="15" max="16" width="5.125" style="0" customWidth="1"/>
    <col min="17" max="18" width="4.50390625" style="0" customWidth="1"/>
    <col min="19" max="19" width="4.375" style="0" customWidth="1"/>
    <col min="20" max="20" width="5.875" style="0" customWidth="1"/>
    <col min="21" max="21" width="5.00390625" style="0" customWidth="1"/>
    <col min="22" max="23" width="4.50390625" style="0" customWidth="1"/>
    <col min="24" max="24" width="4.875" style="0" customWidth="1"/>
    <col min="25" max="25" width="5.00390625" style="0" customWidth="1"/>
    <col min="26" max="26" width="4.875" style="0" customWidth="1"/>
    <col min="27" max="27" width="4.50390625" style="0" customWidth="1"/>
    <col min="28" max="28" width="5.125" style="0" customWidth="1"/>
    <col min="29" max="29" width="5.875" style="0" customWidth="1"/>
    <col min="30" max="30" width="5.375" style="0" customWidth="1"/>
    <col min="31" max="31" width="6.125" style="0" customWidth="1"/>
  </cols>
  <sheetData>
    <row r="1" spans="1:31" ht="13.5" thickBot="1">
      <c r="A1" s="1"/>
      <c r="B1" s="1"/>
      <c r="C1" s="2"/>
      <c r="D1" s="969" t="s">
        <v>146</v>
      </c>
      <c r="E1" s="969"/>
      <c r="F1" s="969"/>
      <c r="G1" s="969"/>
      <c r="H1" s="969"/>
      <c r="I1" s="969"/>
      <c r="J1" s="969"/>
      <c r="K1" s="969"/>
      <c r="L1" s="969"/>
      <c r="M1" s="970"/>
      <c r="N1" s="970"/>
      <c r="O1" s="970"/>
      <c r="P1" s="970"/>
      <c r="Q1" s="970"/>
      <c r="R1" s="970"/>
      <c r="S1" s="970"/>
      <c r="T1" s="970"/>
      <c r="U1" s="971"/>
      <c r="V1" s="971"/>
      <c r="W1" s="971"/>
      <c r="X1" s="971"/>
      <c r="Y1" s="971"/>
      <c r="Z1" s="971"/>
      <c r="AA1" s="971"/>
      <c r="AB1" s="971"/>
      <c r="AC1" s="971"/>
      <c r="AD1" s="971"/>
      <c r="AE1" s="971"/>
    </row>
    <row r="2" spans="1:32" ht="21.75" customHeight="1" thickBot="1">
      <c r="A2" s="21"/>
      <c r="B2" s="22"/>
      <c r="C2" s="964" t="s">
        <v>217</v>
      </c>
      <c r="D2" s="965"/>
      <c r="E2" s="965"/>
      <c r="F2" s="965"/>
      <c r="G2" s="976" t="s">
        <v>79</v>
      </c>
      <c r="H2" s="976" t="s">
        <v>80</v>
      </c>
      <c r="I2" s="972" t="s">
        <v>77</v>
      </c>
      <c r="J2" s="973"/>
      <c r="K2" s="973"/>
      <c r="L2" s="974"/>
      <c r="M2" s="972" t="s">
        <v>0</v>
      </c>
      <c r="N2" s="973"/>
      <c r="O2" s="973"/>
      <c r="P2" s="973"/>
      <c r="Q2" s="973"/>
      <c r="R2" s="973"/>
      <c r="S2" s="973"/>
      <c r="T2" s="973"/>
      <c r="U2" s="973"/>
      <c r="V2" s="973"/>
      <c r="W2" s="973"/>
      <c r="X2" s="973"/>
      <c r="Y2" s="973"/>
      <c r="Z2" s="973"/>
      <c r="AA2" s="973"/>
      <c r="AB2" s="973"/>
      <c r="AC2" s="982"/>
      <c r="AD2" s="982"/>
      <c r="AE2" s="983"/>
      <c r="AF2" s="19"/>
    </row>
    <row r="3" spans="1:32" ht="19.5" customHeight="1" thickBot="1">
      <c r="A3" s="23" t="s">
        <v>1</v>
      </c>
      <c r="B3" s="24" t="s">
        <v>2</v>
      </c>
      <c r="C3" s="79" t="s">
        <v>3</v>
      </c>
      <c r="D3" s="80" t="s">
        <v>4</v>
      </c>
      <c r="E3" s="80" t="s">
        <v>5</v>
      </c>
      <c r="F3" s="81" t="s">
        <v>87</v>
      </c>
      <c r="G3" s="977"/>
      <c r="H3" s="977"/>
      <c r="I3" s="90"/>
      <c r="J3" s="913" t="s">
        <v>109</v>
      </c>
      <c r="K3" s="975" t="s">
        <v>108</v>
      </c>
      <c r="L3" s="966" t="s">
        <v>78</v>
      </c>
      <c r="M3" s="916" t="s">
        <v>7</v>
      </c>
      <c r="N3" s="917"/>
      <c r="O3" s="918"/>
      <c r="P3" s="935" t="s">
        <v>8</v>
      </c>
      <c r="Q3" s="936"/>
      <c r="R3" s="936"/>
      <c r="S3" s="936"/>
      <c r="T3" s="937"/>
      <c r="U3" s="953" t="s">
        <v>9</v>
      </c>
      <c r="V3" s="954"/>
      <c r="W3" s="954"/>
      <c r="X3" s="955"/>
      <c r="Y3" s="56"/>
      <c r="Z3" s="960" t="s">
        <v>10</v>
      </c>
      <c r="AA3" s="961"/>
      <c r="AB3" s="961"/>
      <c r="AC3" s="962"/>
      <c r="AD3" s="962"/>
      <c r="AE3" s="963"/>
      <c r="AF3" s="19"/>
    </row>
    <row r="4" spans="1:32" ht="18.75" customHeight="1">
      <c r="A4" s="25"/>
      <c r="B4" s="24" t="s">
        <v>11</v>
      </c>
      <c r="C4" s="79" t="s">
        <v>12</v>
      </c>
      <c r="D4" s="80" t="s">
        <v>13</v>
      </c>
      <c r="E4" s="80" t="s">
        <v>31</v>
      </c>
      <c r="F4" s="81" t="s">
        <v>14</v>
      </c>
      <c r="G4" s="977"/>
      <c r="H4" s="977"/>
      <c r="I4" s="91" t="s">
        <v>6</v>
      </c>
      <c r="J4" s="914"/>
      <c r="K4" s="914"/>
      <c r="L4" s="967"/>
      <c r="M4" s="939" t="s">
        <v>6</v>
      </c>
      <c r="N4" s="93">
        <v>1</v>
      </c>
      <c r="O4" s="94">
        <v>2</v>
      </c>
      <c r="P4" s="941" t="s">
        <v>6</v>
      </c>
      <c r="Q4" s="924">
        <v>3</v>
      </c>
      <c r="R4" s="925"/>
      <c r="S4" s="956">
        <v>4</v>
      </c>
      <c r="T4" s="956"/>
      <c r="U4" s="919" t="s">
        <v>6</v>
      </c>
      <c r="V4" s="57">
        <v>5</v>
      </c>
      <c r="W4" s="58"/>
      <c r="X4" s="948">
        <v>6</v>
      </c>
      <c r="Y4" s="949"/>
      <c r="Z4" s="979" t="s">
        <v>6</v>
      </c>
      <c r="AA4" s="125">
        <v>7</v>
      </c>
      <c r="AB4" s="957">
        <v>8</v>
      </c>
      <c r="AC4" s="958"/>
      <c r="AD4" s="958"/>
      <c r="AE4" s="959"/>
      <c r="AF4" s="19"/>
    </row>
    <row r="5" spans="1:32" ht="19.5" customHeight="1">
      <c r="A5" s="25"/>
      <c r="B5" s="24"/>
      <c r="C5" s="79"/>
      <c r="D5" s="82"/>
      <c r="E5" s="80"/>
      <c r="F5" s="81"/>
      <c r="G5" s="977"/>
      <c r="H5" s="977"/>
      <c r="I5" s="91"/>
      <c r="J5" s="914"/>
      <c r="K5" s="914"/>
      <c r="L5" s="967"/>
      <c r="M5" s="940"/>
      <c r="N5" s="95" t="s">
        <v>15</v>
      </c>
      <c r="O5" s="96" t="s">
        <v>15</v>
      </c>
      <c r="P5" s="941"/>
      <c r="Q5" s="922" t="s">
        <v>15</v>
      </c>
      <c r="R5" s="923"/>
      <c r="S5" s="52"/>
      <c r="T5" s="52" t="s">
        <v>15</v>
      </c>
      <c r="U5" s="920"/>
      <c r="V5" s="59" t="s">
        <v>15</v>
      </c>
      <c r="W5" s="60"/>
      <c r="X5" s="61" t="s">
        <v>15</v>
      </c>
      <c r="Y5" s="62"/>
      <c r="Z5" s="980"/>
      <c r="AA5" s="67" t="s">
        <v>15</v>
      </c>
      <c r="AB5" s="950" t="s">
        <v>15</v>
      </c>
      <c r="AC5" s="951"/>
      <c r="AD5" s="951"/>
      <c r="AE5" s="952"/>
      <c r="AF5" s="19"/>
    </row>
    <row r="6" spans="1:32" ht="27.75" customHeight="1" thickBot="1">
      <c r="A6" s="27"/>
      <c r="B6" s="128"/>
      <c r="C6" s="129"/>
      <c r="D6" s="130"/>
      <c r="E6" s="131"/>
      <c r="F6" s="132"/>
      <c r="G6" s="978"/>
      <c r="H6" s="978"/>
      <c r="I6" s="133"/>
      <c r="J6" s="915"/>
      <c r="K6" s="915"/>
      <c r="L6" s="968"/>
      <c r="M6" s="940"/>
      <c r="N6" s="381">
        <v>17</v>
      </c>
      <c r="O6" s="382">
        <v>22</v>
      </c>
      <c r="P6" s="941"/>
      <c r="Q6" s="134">
        <v>10</v>
      </c>
      <c r="R6" s="134">
        <v>6</v>
      </c>
      <c r="S6" s="134">
        <v>14</v>
      </c>
      <c r="T6" s="264">
        <v>9</v>
      </c>
      <c r="U6" s="921"/>
      <c r="V6" s="135">
        <v>11</v>
      </c>
      <c r="W6" s="135">
        <v>6</v>
      </c>
      <c r="X6" s="135">
        <v>15</v>
      </c>
      <c r="Y6" s="266">
        <v>7</v>
      </c>
      <c r="Z6" s="981"/>
      <c r="AA6" s="136">
        <v>17</v>
      </c>
      <c r="AB6" s="136">
        <v>12</v>
      </c>
      <c r="AC6" s="136">
        <v>2</v>
      </c>
      <c r="AD6" s="136">
        <v>4</v>
      </c>
      <c r="AE6" s="265">
        <v>2</v>
      </c>
      <c r="AF6" s="19"/>
    </row>
    <row r="7" spans="1:32" ht="13.5" thickBot="1">
      <c r="A7" s="108" t="s">
        <v>32</v>
      </c>
      <c r="B7" s="282" t="s">
        <v>16</v>
      </c>
      <c r="C7" s="143" t="s">
        <v>17</v>
      </c>
      <c r="D7" s="143" t="s">
        <v>18</v>
      </c>
      <c r="E7" s="143" t="s">
        <v>19</v>
      </c>
      <c r="F7" s="143" t="s">
        <v>20</v>
      </c>
      <c r="G7" s="33">
        <v>7</v>
      </c>
      <c r="H7" s="33">
        <v>8</v>
      </c>
      <c r="I7" s="137">
        <v>9</v>
      </c>
      <c r="J7" s="33">
        <v>10</v>
      </c>
      <c r="K7" s="138">
        <v>11</v>
      </c>
      <c r="L7" s="33">
        <v>12</v>
      </c>
      <c r="M7" s="139">
        <v>13</v>
      </c>
      <c r="N7" s="139">
        <v>14</v>
      </c>
      <c r="O7" s="139">
        <v>15</v>
      </c>
      <c r="P7" s="140">
        <v>16</v>
      </c>
      <c r="Q7" s="140">
        <v>17</v>
      </c>
      <c r="R7" s="140">
        <v>18</v>
      </c>
      <c r="S7" s="140">
        <v>19</v>
      </c>
      <c r="T7" s="140">
        <v>20</v>
      </c>
      <c r="U7" s="141">
        <v>21</v>
      </c>
      <c r="V7" s="141">
        <v>22</v>
      </c>
      <c r="W7" s="141">
        <v>23</v>
      </c>
      <c r="X7" s="141">
        <v>24</v>
      </c>
      <c r="Y7" s="141">
        <v>25</v>
      </c>
      <c r="Z7" s="142">
        <v>26</v>
      </c>
      <c r="AA7" s="283">
        <v>27</v>
      </c>
      <c r="AB7" s="142">
        <v>29</v>
      </c>
      <c r="AC7" s="284">
        <v>30</v>
      </c>
      <c r="AD7" s="284">
        <v>31</v>
      </c>
      <c r="AE7" s="284">
        <v>32</v>
      </c>
      <c r="AF7" s="19"/>
    </row>
    <row r="8" spans="1:32" ht="30" customHeight="1">
      <c r="A8" s="286" t="s">
        <v>50</v>
      </c>
      <c r="B8" s="287" t="s">
        <v>49</v>
      </c>
      <c r="C8" s="281"/>
      <c r="D8" s="281"/>
      <c r="E8" s="281"/>
      <c r="F8" s="281"/>
      <c r="G8" s="281">
        <f>SUM(G9:G23)</f>
        <v>1851</v>
      </c>
      <c r="H8" s="281">
        <f>SUM(H9:H23)</f>
        <v>447</v>
      </c>
      <c r="I8" s="288">
        <f>SUM(I9:I23)</f>
        <v>1404</v>
      </c>
      <c r="J8" s="289">
        <f>SUM(J9:J23)</f>
        <v>1070</v>
      </c>
      <c r="K8" s="285">
        <f>SUM(K9:K23)</f>
        <v>334</v>
      </c>
      <c r="L8" s="289"/>
      <c r="M8" s="427">
        <f>SUM(M9:M23)</f>
        <v>1404</v>
      </c>
      <c r="N8" s="383">
        <f>SUM(N9:N23)</f>
        <v>612</v>
      </c>
      <c r="O8" s="429">
        <f>SUM(O9:O23)</f>
        <v>792</v>
      </c>
      <c r="P8" s="290"/>
      <c r="Q8" s="290"/>
      <c r="R8" s="290"/>
      <c r="S8" s="290"/>
      <c r="T8" s="290"/>
      <c r="U8" s="376"/>
      <c r="V8" s="291"/>
      <c r="W8" s="291"/>
      <c r="X8" s="291"/>
      <c r="Y8" s="292"/>
      <c r="Z8" s="293"/>
      <c r="AA8" s="293"/>
      <c r="AB8" s="293"/>
      <c r="AC8" s="294"/>
      <c r="AD8" s="294"/>
      <c r="AE8" s="294"/>
      <c r="AF8" s="19"/>
    </row>
    <row r="9" spans="1:32" ht="12.75">
      <c r="A9" s="144" t="s">
        <v>52</v>
      </c>
      <c r="B9" s="145" t="s">
        <v>51</v>
      </c>
      <c r="C9" s="150">
        <v>2</v>
      </c>
      <c r="D9" s="118"/>
      <c r="E9" s="118"/>
      <c r="F9" s="181">
        <v>1</v>
      </c>
      <c r="G9" s="333">
        <v>101</v>
      </c>
      <c r="H9" s="102">
        <v>23</v>
      </c>
      <c r="I9" s="103">
        <f aca="true" t="shared" si="0" ref="I9:I23">J9+K9+L9</f>
        <v>78</v>
      </c>
      <c r="J9" s="102">
        <v>78</v>
      </c>
      <c r="K9" s="104"/>
      <c r="L9" s="175"/>
      <c r="M9" s="328">
        <f aca="true" t="shared" si="1" ref="M9:M23">N9+O9</f>
        <v>78</v>
      </c>
      <c r="N9" s="97">
        <v>34</v>
      </c>
      <c r="O9" s="345">
        <v>44</v>
      </c>
      <c r="P9" s="177"/>
      <c r="Q9" s="54"/>
      <c r="R9" s="54"/>
      <c r="S9" s="54"/>
      <c r="T9" s="178"/>
      <c r="U9" s="371"/>
      <c r="V9" s="106"/>
      <c r="W9" s="106"/>
      <c r="X9" s="106"/>
      <c r="Y9" s="267"/>
      <c r="Z9" s="269"/>
      <c r="AA9" s="107"/>
      <c r="AB9" s="107"/>
      <c r="AC9" s="69"/>
      <c r="AD9" s="69"/>
      <c r="AE9" s="151"/>
      <c r="AF9" s="19"/>
    </row>
    <row r="10" spans="1:32" ht="12.75">
      <c r="A10" s="144" t="s">
        <v>63</v>
      </c>
      <c r="B10" s="145" t="s">
        <v>53</v>
      </c>
      <c r="C10" s="150">
        <v>2</v>
      </c>
      <c r="D10" s="118"/>
      <c r="E10" s="118"/>
      <c r="F10" s="181">
        <v>1</v>
      </c>
      <c r="G10" s="333">
        <v>155</v>
      </c>
      <c r="H10" s="102">
        <v>38</v>
      </c>
      <c r="I10" s="103">
        <f t="shared" si="0"/>
        <v>117</v>
      </c>
      <c r="J10" s="102">
        <v>117</v>
      </c>
      <c r="K10" s="104"/>
      <c r="L10" s="175"/>
      <c r="M10" s="328">
        <f t="shared" si="1"/>
        <v>117</v>
      </c>
      <c r="N10" s="97">
        <v>65</v>
      </c>
      <c r="O10" s="345">
        <v>52</v>
      </c>
      <c r="P10" s="177"/>
      <c r="Q10" s="54"/>
      <c r="R10" s="54"/>
      <c r="S10" s="54"/>
      <c r="T10" s="178"/>
      <c r="U10" s="371"/>
      <c r="V10" s="106"/>
      <c r="W10" s="106"/>
      <c r="X10" s="106"/>
      <c r="Y10" s="267"/>
      <c r="Z10" s="269"/>
      <c r="AA10" s="107"/>
      <c r="AB10" s="107"/>
      <c r="AC10" s="69"/>
      <c r="AD10" s="69"/>
      <c r="AE10" s="151"/>
      <c r="AF10" s="19"/>
    </row>
    <row r="11" spans="1:32" ht="13.5" customHeight="1">
      <c r="A11" s="144" t="s">
        <v>64</v>
      </c>
      <c r="B11" s="145" t="s">
        <v>22</v>
      </c>
      <c r="C11" s="150"/>
      <c r="D11" s="118">
        <v>2</v>
      </c>
      <c r="E11" s="118"/>
      <c r="F11" s="181"/>
      <c r="G11" s="333">
        <v>103</v>
      </c>
      <c r="H11" s="102">
        <v>25</v>
      </c>
      <c r="I11" s="103">
        <f t="shared" si="0"/>
        <v>78</v>
      </c>
      <c r="J11" s="379"/>
      <c r="K11" s="104">
        <v>78</v>
      </c>
      <c r="L11" s="388"/>
      <c r="M11" s="328">
        <f t="shared" si="1"/>
        <v>78</v>
      </c>
      <c r="N11" s="97">
        <v>34</v>
      </c>
      <c r="O11" s="345">
        <v>44</v>
      </c>
      <c r="P11" s="177"/>
      <c r="Q11" s="54"/>
      <c r="R11" s="54"/>
      <c r="S11" s="54"/>
      <c r="T11" s="178"/>
      <c r="U11" s="371"/>
      <c r="V11" s="106"/>
      <c r="W11" s="106"/>
      <c r="X11" s="106"/>
      <c r="Y11" s="267"/>
      <c r="Z11" s="269"/>
      <c r="AA11" s="107"/>
      <c r="AB11" s="107"/>
      <c r="AC11" s="69"/>
      <c r="AD11" s="69"/>
      <c r="AE11" s="151"/>
      <c r="AF11" s="19"/>
    </row>
    <row r="12" spans="1:32" ht="13.5" customHeight="1">
      <c r="A12" s="144" t="s">
        <v>67</v>
      </c>
      <c r="B12" s="145" t="s">
        <v>54</v>
      </c>
      <c r="C12" s="150">
        <v>2</v>
      </c>
      <c r="D12" s="118"/>
      <c r="E12" s="118"/>
      <c r="F12" s="181"/>
      <c r="G12" s="333">
        <v>154</v>
      </c>
      <c r="H12" s="102">
        <v>37</v>
      </c>
      <c r="I12" s="103">
        <f t="shared" si="0"/>
        <v>117</v>
      </c>
      <c r="J12" s="379">
        <v>117</v>
      </c>
      <c r="K12" s="104"/>
      <c r="L12" s="388"/>
      <c r="M12" s="328">
        <f t="shared" si="1"/>
        <v>117</v>
      </c>
      <c r="N12" s="97">
        <v>34</v>
      </c>
      <c r="O12" s="345">
        <v>83</v>
      </c>
      <c r="P12" s="177"/>
      <c r="Q12" s="54"/>
      <c r="R12" s="54"/>
      <c r="S12" s="54"/>
      <c r="T12" s="178"/>
      <c r="U12" s="371"/>
      <c r="V12" s="106"/>
      <c r="W12" s="106"/>
      <c r="X12" s="106"/>
      <c r="Y12" s="267"/>
      <c r="Z12" s="269"/>
      <c r="AA12" s="107"/>
      <c r="AB12" s="107"/>
      <c r="AC12" s="69"/>
      <c r="AD12" s="69"/>
      <c r="AE12" s="151"/>
      <c r="AF12" s="19"/>
    </row>
    <row r="13" spans="1:32" ht="13.5" customHeight="1">
      <c r="A13" s="144" t="s">
        <v>68</v>
      </c>
      <c r="B13" s="145" t="s">
        <v>55</v>
      </c>
      <c r="C13" s="150"/>
      <c r="D13" s="83">
        <v>2</v>
      </c>
      <c r="E13" s="118"/>
      <c r="F13" s="181"/>
      <c r="G13" s="333">
        <v>103</v>
      </c>
      <c r="H13" s="102">
        <v>25</v>
      </c>
      <c r="I13" s="103">
        <f t="shared" si="0"/>
        <v>78</v>
      </c>
      <c r="J13" s="379">
        <v>78</v>
      </c>
      <c r="K13" s="104"/>
      <c r="L13" s="388"/>
      <c r="M13" s="328">
        <f t="shared" si="1"/>
        <v>78</v>
      </c>
      <c r="N13" s="97">
        <v>34</v>
      </c>
      <c r="O13" s="345">
        <v>44</v>
      </c>
      <c r="P13" s="177"/>
      <c r="Q13" s="54"/>
      <c r="R13" s="54"/>
      <c r="S13" s="54"/>
      <c r="T13" s="178"/>
      <c r="U13" s="371"/>
      <c r="V13" s="106"/>
      <c r="W13" s="106"/>
      <c r="X13" s="106"/>
      <c r="Y13" s="267"/>
      <c r="Z13" s="269"/>
      <c r="AA13" s="107"/>
      <c r="AB13" s="107"/>
      <c r="AC13" s="69"/>
      <c r="AD13" s="69"/>
      <c r="AE13" s="151"/>
      <c r="AF13" s="19"/>
    </row>
    <row r="14" spans="1:32" ht="12.75">
      <c r="A14" s="144" t="s">
        <v>65</v>
      </c>
      <c r="B14" s="145" t="s">
        <v>140</v>
      </c>
      <c r="C14" s="150"/>
      <c r="D14" s="118">
        <v>2</v>
      </c>
      <c r="E14" s="118"/>
      <c r="F14" s="181">
        <v>1</v>
      </c>
      <c r="G14" s="333">
        <v>155</v>
      </c>
      <c r="H14" s="102">
        <v>38</v>
      </c>
      <c r="I14" s="103">
        <f t="shared" si="0"/>
        <v>117</v>
      </c>
      <c r="J14" s="379">
        <v>57</v>
      </c>
      <c r="K14" s="104">
        <v>60</v>
      </c>
      <c r="L14" s="388"/>
      <c r="M14" s="328">
        <f t="shared" si="1"/>
        <v>117</v>
      </c>
      <c r="N14" s="97">
        <v>34</v>
      </c>
      <c r="O14" s="345">
        <v>83</v>
      </c>
      <c r="P14" s="177"/>
      <c r="Q14" s="54"/>
      <c r="R14" s="54"/>
      <c r="S14" s="54"/>
      <c r="T14" s="178"/>
      <c r="U14" s="371"/>
      <c r="V14" s="106"/>
      <c r="W14" s="106"/>
      <c r="X14" s="106"/>
      <c r="Y14" s="267"/>
      <c r="Z14" s="269"/>
      <c r="AA14" s="107"/>
      <c r="AB14" s="107"/>
      <c r="AC14" s="69"/>
      <c r="AD14" s="69"/>
      <c r="AE14" s="151"/>
      <c r="AF14" s="19"/>
    </row>
    <row r="15" spans="1:32" ht="12.75">
      <c r="A15" s="144" t="s">
        <v>66</v>
      </c>
      <c r="B15" s="145" t="s">
        <v>33</v>
      </c>
      <c r="C15" s="150">
        <v>2</v>
      </c>
      <c r="D15" s="118"/>
      <c r="E15" s="118"/>
      <c r="F15" s="181"/>
      <c r="G15" s="333">
        <v>206</v>
      </c>
      <c r="H15" s="102">
        <v>50</v>
      </c>
      <c r="I15" s="103">
        <f t="shared" si="0"/>
        <v>156</v>
      </c>
      <c r="J15" s="379">
        <v>156</v>
      </c>
      <c r="K15" s="104"/>
      <c r="L15" s="388"/>
      <c r="M15" s="328">
        <f t="shared" si="1"/>
        <v>156</v>
      </c>
      <c r="N15" s="97">
        <v>62</v>
      </c>
      <c r="O15" s="345">
        <v>94</v>
      </c>
      <c r="P15" s="177"/>
      <c r="Q15" s="54"/>
      <c r="R15" s="54"/>
      <c r="S15" s="54"/>
      <c r="T15" s="178"/>
      <c r="U15" s="371"/>
      <c r="V15" s="106"/>
      <c r="W15" s="106"/>
      <c r="X15" s="106"/>
      <c r="Y15" s="267"/>
      <c r="Z15" s="269"/>
      <c r="AA15" s="107"/>
      <c r="AB15" s="107"/>
      <c r="AC15" s="69"/>
      <c r="AD15" s="69"/>
      <c r="AE15" s="151"/>
      <c r="AF15" s="19"/>
    </row>
    <row r="16" spans="1:32" ht="12.75">
      <c r="A16" s="144" t="s">
        <v>69</v>
      </c>
      <c r="B16" s="145" t="s">
        <v>56</v>
      </c>
      <c r="C16" s="150"/>
      <c r="D16" s="118"/>
      <c r="E16" s="118"/>
      <c r="F16" s="181">
        <v>1</v>
      </c>
      <c r="G16" s="333">
        <v>51</v>
      </c>
      <c r="H16" s="102">
        <v>12</v>
      </c>
      <c r="I16" s="103">
        <f t="shared" si="0"/>
        <v>39</v>
      </c>
      <c r="J16" s="379">
        <v>39</v>
      </c>
      <c r="K16" s="104"/>
      <c r="L16" s="388"/>
      <c r="M16" s="328">
        <f t="shared" si="1"/>
        <v>39</v>
      </c>
      <c r="N16" s="97">
        <v>39</v>
      </c>
      <c r="O16" s="345"/>
      <c r="P16" s="177"/>
      <c r="Q16" s="54"/>
      <c r="R16" s="54"/>
      <c r="S16" s="54"/>
      <c r="T16" s="178"/>
      <c r="U16" s="371"/>
      <c r="V16" s="106"/>
      <c r="W16" s="106"/>
      <c r="X16" s="106"/>
      <c r="Y16" s="267"/>
      <c r="Z16" s="269"/>
      <c r="AA16" s="107"/>
      <c r="AB16" s="107"/>
      <c r="AC16" s="69"/>
      <c r="AD16" s="69"/>
      <c r="AE16" s="151"/>
      <c r="AF16" s="19"/>
    </row>
    <row r="17" spans="1:32" ht="12.75">
      <c r="A17" s="144" t="s">
        <v>70</v>
      </c>
      <c r="B17" s="145" t="s">
        <v>57</v>
      </c>
      <c r="C17" s="150">
        <v>2</v>
      </c>
      <c r="D17" s="118"/>
      <c r="E17" s="118"/>
      <c r="F17" s="181">
        <v>1</v>
      </c>
      <c r="G17" s="333">
        <v>206</v>
      </c>
      <c r="H17" s="102">
        <v>50</v>
      </c>
      <c r="I17" s="103">
        <f t="shared" si="0"/>
        <v>156</v>
      </c>
      <c r="J17" s="379">
        <v>132</v>
      </c>
      <c r="K17" s="104">
        <v>24</v>
      </c>
      <c r="L17" s="388"/>
      <c r="M17" s="328">
        <f t="shared" si="1"/>
        <v>156</v>
      </c>
      <c r="N17" s="97">
        <v>62</v>
      </c>
      <c r="O17" s="345">
        <v>94</v>
      </c>
      <c r="P17" s="177"/>
      <c r="Q17" s="54"/>
      <c r="R17" s="54"/>
      <c r="S17" s="54"/>
      <c r="T17" s="178"/>
      <c r="U17" s="371"/>
      <c r="V17" s="106"/>
      <c r="W17" s="106"/>
      <c r="X17" s="106"/>
      <c r="Y17" s="267"/>
      <c r="Z17" s="269"/>
      <c r="AA17" s="107"/>
      <c r="AB17" s="107"/>
      <c r="AC17" s="69"/>
      <c r="AD17" s="69"/>
      <c r="AE17" s="151"/>
      <c r="AF17" s="19"/>
    </row>
    <row r="18" spans="1:32" ht="12.75">
      <c r="A18" s="144" t="s">
        <v>71</v>
      </c>
      <c r="B18" s="145" t="s">
        <v>58</v>
      </c>
      <c r="C18" s="150">
        <v>2</v>
      </c>
      <c r="D18" s="118"/>
      <c r="E18" s="118"/>
      <c r="F18" s="181">
        <v>1</v>
      </c>
      <c r="G18" s="333">
        <v>154</v>
      </c>
      <c r="H18" s="102">
        <v>37</v>
      </c>
      <c r="I18" s="103">
        <f t="shared" si="0"/>
        <v>117</v>
      </c>
      <c r="J18" s="379">
        <v>95</v>
      </c>
      <c r="K18" s="104">
        <v>22</v>
      </c>
      <c r="L18" s="388"/>
      <c r="M18" s="328">
        <f t="shared" si="1"/>
        <v>117</v>
      </c>
      <c r="N18" s="97">
        <v>73</v>
      </c>
      <c r="O18" s="345">
        <v>44</v>
      </c>
      <c r="P18" s="177"/>
      <c r="Q18" s="54"/>
      <c r="R18" s="54"/>
      <c r="S18" s="54"/>
      <c r="T18" s="178"/>
      <c r="U18" s="371"/>
      <c r="V18" s="106"/>
      <c r="W18" s="106"/>
      <c r="X18" s="106"/>
      <c r="Y18" s="267"/>
      <c r="Z18" s="269"/>
      <c r="AA18" s="107"/>
      <c r="AB18" s="107"/>
      <c r="AC18" s="69"/>
      <c r="AD18" s="69"/>
      <c r="AE18" s="151"/>
      <c r="AF18" s="19"/>
    </row>
    <row r="19" spans="1:32" ht="12.75">
      <c r="A19" s="144" t="s">
        <v>72</v>
      </c>
      <c r="B19" s="145" t="s">
        <v>59</v>
      </c>
      <c r="C19" s="150"/>
      <c r="D19" s="83"/>
      <c r="E19" s="118"/>
      <c r="F19" s="181">
        <v>2</v>
      </c>
      <c r="G19" s="333">
        <v>103</v>
      </c>
      <c r="H19" s="102">
        <v>25</v>
      </c>
      <c r="I19" s="103">
        <f t="shared" si="0"/>
        <v>78</v>
      </c>
      <c r="J19" s="379">
        <v>78</v>
      </c>
      <c r="K19" s="104"/>
      <c r="L19" s="388"/>
      <c r="M19" s="328">
        <f t="shared" si="1"/>
        <v>78</v>
      </c>
      <c r="N19" s="97">
        <v>34</v>
      </c>
      <c r="O19" s="345">
        <v>44</v>
      </c>
      <c r="P19" s="177"/>
      <c r="Q19" s="54"/>
      <c r="R19" s="54"/>
      <c r="S19" s="54"/>
      <c r="T19" s="178"/>
      <c r="U19" s="371"/>
      <c r="V19" s="106"/>
      <c r="W19" s="106"/>
      <c r="X19" s="106"/>
      <c r="Y19" s="267"/>
      <c r="Z19" s="269"/>
      <c r="AA19" s="107"/>
      <c r="AB19" s="107"/>
      <c r="AC19" s="69"/>
      <c r="AD19" s="69"/>
      <c r="AE19" s="151"/>
      <c r="AF19" s="19"/>
    </row>
    <row r="20" spans="1:32" ht="12.75">
      <c r="A20" s="144" t="s">
        <v>73</v>
      </c>
      <c r="B20" s="145" t="s">
        <v>60</v>
      </c>
      <c r="C20" s="150"/>
      <c r="D20" s="118"/>
      <c r="E20" s="118"/>
      <c r="F20" s="181"/>
      <c r="G20" s="333">
        <v>51</v>
      </c>
      <c r="H20" s="102">
        <v>12</v>
      </c>
      <c r="I20" s="103">
        <f t="shared" si="0"/>
        <v>39</v>
      </c>
      <c r="J20" s="379">
        <v>39</v>
      </c>
      <c r="K20" s="104"/>
      <c r="L20" s="388"/>
      <c r="M20" s="328">
        <f t="shared" si="1"/>
        <v>39</v>
      </c>
      <c r="N20" s="97"/>
      <c r="O20" s="345">
        <v>39</v>
      </c>
      <c r="P20" s="177"/>
      <c r="Q20" s="54"/>
      <c r="R20" s="54"/>
      <c r="S20" s="54"/>
      <c r="T20" s="178"/>
      <c r="U20" s="371"/>
      <c r="V20" s="106"/>
      <c r="W20" s="106"/>
      <c r="X20" s="106"/>
      <c r="Y20" s="267"/>
      <c r="Z20" s="269"/>
      <c r="AA20" s="107"/>
      <c r="AB20" s="107"/>
      <c r="AC20" s="69"/>
      <c r="AD20" s="69"/>
      <c r="AE20" s="151"/>
      <c r="AF20" s="19"/>
    </row>
    <row r="21" spans="1:32" ht="12.75">
      <c r="A21" s="144" t="s">
        <v>74</v>
      </c>
      <c r="B21" s="145" t="s">
        <v>61</v>
      </c>
      <c r="C21" s="150"/>
      <c r="D21" s="83">
        <v>2</v>
      </c>
      <c r="E21" s="118"/>
      <c r="F21" s="181"/>
      <c r="G21" s="333">
        <v>206</v>
      </c>
      <c r="H21" s="102">
        <v>50</v>
      </c>
      <c r="I21" s="103">
        <f t="shared" si="0"/>
        <v>156</v>
      </c>
      <c r="J21" s="379">
        <v>6</v>
      </c>
      <c r="K21" s="104">
        <v>150</v>
      </c>
      <c r="L21" s="388"/>
      <c r="M21" s="328">
        <f t="shared" si="1"/>
        <v>156</v>
      </c>
      <c r="N21" s="97">
        <v>68</v>
      </c>
      <c r="O21" s="345">
        <v>88</v>
      </c>
      <c r="P21" s="177"/>
      <c r="Q21" s="54"/>
      <c r="R21" s="54"/>
      <c r="S21" s="54"/>
      <c r="T21" s="178"/>
      <c r="U21" s="371"/>
      <c r="V21" s="106"/>
      <c r="W21" s="106"/>
      <c r="X21" s="106"/>
      <c r="Y21" s="267"/>
      <c r="Z21" s="269"/>
      <c r="AA21" s="107"/>
      <c r="AB21" s="107"/>
      <c r="AC21" s="69"/>
      <c r="AD21" s="69"/>
      <c r="AE21" s="151"/>
      <c r="AF21" s="19"/>
    </row>
    <row r="22" spans="1:32" ht="22.5">
      <c r="A22" s="144" t="s">
        <v>75</v>
      </c>
      <c r="B22" s="145" t="s">
        <v>62</v>
      </c>
      <c r="C22" s="150"/>
      <c r="D22" s="118">
        <v>1</v>
      </c>
      <c r="E22" s="118"/>
      <c r="F22" s="181"/>
      <c r="G22" s="333">
        <v>52</v>
      </c>
      <c r="H22" s="102">
        <v>13</v>
      </c>
      <c r="I22" s="103">
        <f t="shared" si="0"/>
        <v>39</v>
      </c>
      <c r="J22" s="379">
        <v>39</v>
      </c>
      <c r="K22" s="104"/>
      <c r="L22" s="388"/>
      <c r="M22" s="328">
        <f t="shared" si="1"/>
        <v>39</v>
      </c>
      <c r="N22" s="97">
        <v>39</v>
      </c>
      <c r="O22" s="345"/>
      <c r="P22" s="177"/>
      <c r="Q22" s="54"/>
      <c r="R22" s="54"/>
      <c r="S22" s="54"/>
      <c r="T22" s="178"/>
      <c r="U22" s="371"/>
      <c r="V22" s="106"/>
      <c r="W22" s="106"/>
      <c r="X22" s="106"/>
      <c r="Y22" s="267"/>
      <c r="Z22" s="269"/>
      <c r="AA22" s="107"/>
      <c r="AB22" s="107"/>
      <c r="AC22" s="69"/>
      <c r="AD22" s="69"/>
      <c r="AE22" s="151"/>
      <c r="AF22" s="19"/>
    </row>
    <row r="23" spans="1:32" ht="12.75">
      <c r="A23" s="144" t="s">
        <v>76</v>
      </c>
      <c r="B23" s="317" t="s">
        <v>26</v>
      </c>
      <c r="C23" s="150"/>
      <c r="D23" s="118">
        <v>2</v>
      </c>
      <c r="E23" s="118"/>
      <c r="F23" s="181"/>
      <c r="G23" s="333">
        <v>51</v>
      </c>
      <c r="H23" s="102">
        <v>12</v>
      </c>
      <c r="I23" s="103">
        <f t="shared" si="0"/>
        <v>39</v>
      </c>
      <c r="J23" s="379">
        <v>39</v>
      </c>
      <c r="K23" s="104"/>
      <c r="L23" s="388"/>
      <c r="M23" s="328">
        <f t="shared" si="1"/>
        <v>39</v>
      </c>
      <c r="N23" s="97"/>
      <c r="O23" s="345">
        <v>39</v>
      </c>
      <c r="P23" s="177"/>
      <c r="Q23" s="54"/>
      <c r="R23" s="54"/>
      <c r="S23" s="54"/>
      <c r="T23" s="178"/>
      <c r="U23" s="371"/>
      <c r="V23" s="106"/>
      <c r="W23" s="106"/>
      <c r="X23" s="106"/>
      <c r="Y23" s="267"/>
      <c r="Z23" s="269"/>
      <c r="AA23" s="107"/>
      <c r="AB23" s="107"/>
      <c r="AC23" s="69"/>
      <c r="AD23" s="69"/>
      <c r="AE23" s="151"/>
      <c r="AF23" s="19"/>
    </row>
    <row r="24" spans="1:32" ht="18.75" customHeight="1">
      <c r="A24" s="432" t="s">
        <v>82</v>
      </c>
      <c r="B24" s="433" t="s">
        <v>29</v>
      </c>
      <c r="C24" s="322"/>
      <c r="D24" s="296"/>
      <c r="E24" s="296"/>
      <c r="F24" s="323"/>
      <c r="G24" s="334">
        <f>SUM(G25+G73)</f>
        <v>3648</v>
      </c>
      <c r="H24" s="297">
        <f>SUM(H25+H73)</f>
        <v>804</v>
      </c>
      <c r="I24" s="298">
        <f>SUM(I25+I73)</f>
        <v>2844</v>
      </c>
      <c r="J24" s="109">
        <f>J25+J72</f>
        <v>1565</v>
      </c>
      <c r="K24" s="110">
        <f>K25+K72</f>
        <v>1151</v>
      </c>
      <c r="L24" s="248">
        <f>L25+L72</f>
        <v>48</v>
      </c>
      <c r="M24" s="329"/>
      <c r="N24" s="111"/>
      <c r="O24" s="346"/>
      <c r="P24" s="353">
        <f>SUM(P25+P73)</f>
        <v>864</v>
      </c>
      <c r="Q24" s="299">
        <f>SUM(Q25+Q73)</f>
        <v>360</v>
      </c>
      <c r="R24" s="105"/>
      <c r="S24" s="105">
        <f>SUM(S25+S73)</f>
        <v>504</v>
      </c>
      <c r="T24" s="178"/>
      <c r="U24" s="371">
        <f>SUM(U25+U73)</f>
        <v>936</v>
      </c>
      <c r="V24" s="106">
        <f>SUM(V25+V73)</f>
        <v>396</v>
      </c>
      <c r="W24" s="106"/>
      <c r="X24" s="106">
        <f>SUM(X25+X73)</f>
        <v>540</v>
      </c>
      <c r="Y24" s="267"/>
      <c r="Z24" s="269">
        <f>SUM(Z25+Z73)</f>
        <v>1044</v>
      </c>
      <c r="AA24" s="107">
        <f>SUM(AA25+AA73)</f>
        <v>612</v>
      </c>
      <c r="AB24" s="107">
        <f>SUM(AB25+AB73)</f>
        <v>432</v>
      </c>
      <c r="AC24" s="69"/>
      <c r="AD24" s="69"/>
      <c r="AE24" s="151"/>
      <c r="AF24" s="19"/>
    </row>
    <row r="25" spans="1:32" ht="34.5" customHeight="1">
      <c r="A25" s="432" t="s">
        <v>147</v>
      </c>
      <c r="B25" s="433" t="s">
        <v>83</v>
      </c>
      <c r="C25" s="324"/>
      <c r="D25" s="300"/>
      <c r="E25" s="300"/>
      <c r="F25" s="325"/>
      <c r="G25" s="335">
        <f>SUM(G26+G39+G46+G60)</f>
        <v>3458</v>
      </c>
      <c r="H25" s="301">
        <f>SUM(H26+H39+H46+H60)</f>
        <v>764</v>
      </c>
      <c r="I25" s="298">
        <f>SUM(I26+I39+I46+I60)</f>
        <v>2694</v>
      </c>
      <c r="J25" s="109">
        <f>SUM(J26+J39+J46+J60)</f>
        <v>1415</v>
      </c>
      <c r="K25" s="110">
        <f>SUM(K26+K39+K46+K60+K67)</f>
        <v>1151</v>
      </c>
      <c r="L25" s="248">
        <f>SUM(L26+L39+L46+L60)</f>
        <v>48</v>
      </c>
      <c r="M25" s="329"/>
      <c r="N25" s="111"/>
      <c r="O25" s="346"/>
      <c r="P25" s="353">
        <f>SUM(P26+P39+P46+P60)</f>
        <v>864</v>
      </c>
      <c r="Q25" s="299">
        <f>SUM(Q26+Q39+Q46+Q60)</f>
        <v>360</v>
      </c>
      <c r="R25" s="299"/>
      <c r="S25" s="105">
        <f>SUM(S26+S39+S46+S60+S67)</f>
        <v>504</v>
      </c>
      <c r="T25" s="178"/>
      <c r="U25" s="371">
        <f>SUM(U26+U46+U60)</f>
        <v>858</v>
      </c>
      <c r="V25" s="106">
        <f>SUM(V26+V46+V60)</f>
        <v>363</v>
      </c>
      <c r="W25" s="106"/>
      <c r="X25" s="106">
        <f>SUM(X26+X46+X60)</f>
        <v>495</v>
      </c>
      <c r="Y25" s="267"/>
      <c r="Z25" s="269">
        <f>SUM(Z26+Z46+Z60)</f>
        <v>972</v>
      </c>
      <c r="AA25" s="107">
        <f>SUM(AA26+AA46+AA60)</f>
        <v>561</v>
      </c>
      <c r="AB25" s="107">
        <f>SUM(AB26+AB46+AB60)</f>
        <v>411</v>
      </c>
      <c r="AC25" s="69"/>
      <c r="AD25" s="69"/>
      <c r="AE25" s="151"/>
      <c r="AF25" s="19"/>
    </row>
    <row r="26" spans="1:32" ht="44.25" customHeight="1">
      <c r="A26" s="432" t="s">
        <v>81</v>
      </c>
      <c r="B26" s="434" t="s">
        <v>21</v>
      </c>
      <c r="C26" s="182"/>
      <c r="D26" s="83"/>
      <c r="E26" s="83"/>
      <c r="F26" s="183"/>
      <c r="G26" s="336">
        <f>G27+G28+G29+G30+G31+G32+G33+G34</f>
        <v>722</v>
      </c>
      <c r="H26" s="295">
        <f>H27+H28+H29+H30+H31+H32+H33+H34</f>
        <v>150</v>
      </c>
      <c r="I26" s="295">
        <f>I27+I28+I29+I30+I31+I32+I33+I34</f>
        <v>572</v>
      </c>
      <c r="J26" s="295">
        <f>J27+J28+J29+J30+J31+J32+J33+J34</f>
        <v>232</v>
      </c>
      <c r="K26" s="295">
        <f>K27+K28+K29+K30+K31+K32+K33+K34</f>
        <v>340</v>
      </c>
      <c r="L26" s="337"/>
      <c r="M26" s="330"/>
      <c r="N26" s="100"/>
      <c r="O26" s="347"/>
      <c r="P26" s="354">
        <f>P28+P29+P30+P31+P32+P33+P27</f>
        <v>168</v>
      </c>
      <c r="Q26" s="302">
        <f>Q33+Q32+Q31+Q30+Q29+Q28+Q27</f>
        <v>65</v>
      </c>
      <c r="R26" s="302"/>
      <c r="S26" s="302">
        <f>S33+S32+S31+S30+S29+S28+S27</f>
        <v>103</v>
      </c>
      <c r="T26" s="355"/>
      <c r="U26" s="370">
        <v>164</v>
      </c>
      <c r="V26" s="66">
        <f>V27+V28+V29+V30+V31+V32+V33</f>
        <v>70</v>
      </c>
      <c r="W26" s="66"/>
      <c r="X26" s="66">
        <f>X27+X28+X29+X30+X31+X32+X33</f>
        <v>94</v>
      </c>
      <c r="Y26" s="273"/>
      <c r="Z26" s="237">
        <f>Z27+Z28+Z29+Z30+Z31+Z32+Z33+Z34</f>
        <v>240</v>
      </c>
      <c r="AA26" s="73">
        <f>AA27+AA28+AA29+AA30+AA31+AA32+AA33+AA34</f>
        <v>118</v>
      </c>
      <c r="AB26" s="73">
        <f>AB27+AB28+AB29+AB30+AB31+AB32+AB33+AB34</f>
        <v>122</v>
      </c>
      <c r="AC26" s="73"/>
      <c r="AD26" s="73"/>
      <c r="AE26" s="171"/>
      <c r="AF26" s="19"/>
    </row>
    <row r="27" spans="1:32" ht="18" customHeight="1">
      <c r="A27" s="435" t="s">
        <v>84</v>
      </c>
      <c r="B27" s="436" t="s">
        <v>85</v>
      </c>
      <c r="C27" s="182"/>
      <c r="D27" s="83">
        <v>6</v>
      </c>
      <c r="E27" s="84"/>
      <c r="F27" s="241"/>
      <c r="G27" s="188">
        <v>56</v>
      </c>
      <c r="H27" s="14">
        <v>12</v>
      </c>
      <c r="I27" s="77">
        <v>44</v>
      </c>
      <c r="J27" s="14">
        <v>44</v>
      </c>
      <c r="K27" s="74"/>
      <c r="L27" s="189"/>
      <c r="M27" s="331"/>
      <c r="N27" s="92"/>
      <c r="O27" s="348"/>
      <c r="P27" s="198"/>
      <c r="Q27" s="53"/>
      <c r="R27" s="53"/>
      <c r="S27" s="53"/>
      <c r="T27" s="199"/>
      <c r="U27" s="369">
        <v>44</v>
      </c>
      <c r="V27" s="64">
        <v>20</v>
      </c>
      <c r="W27" s="64"/>
      <c r="X27" s="64">
        <v>24</v>
      </c>
      <c r="Y27" s="263"/>
      <c r="Z27" s="217"/>
      <c r="AA27" s="69"/>
      <c r="AB27" s="69"/>
      <c r="AC27" s="69"/>
      <c r="AD27" s="69"/>
      <c r="AE27" s="151"/>
      <c r="AF27" s="19"/>
    </row>
    <row r="28" spans="1:32" ht="15.75" customHeight="1">
      <c r="A28" s="435" t="s">
        <v>184</v>
      </c>
      <c r="B28" s="436" t="s">
        <v>86</v>
      </c>
      <c r="C28" s="182"/>
      <c r="D28" s="83"/>
      <c r="E28" s="84"/>
      <c r="F28" s="183">
        <v>4</v>
      </c>
      <c r="G28" s="188">
        <v>41</v>
      </c>
      <c r="H28" s="14">
        <v>9</v>
      </c>
      <c r="I28" s="77">
        <v>32</v>
      </c>
      <c r="J28" s="14">
        <v>28</v>
      </c>
      <c r="K28" s="74">
        <v>4</v>
      </c>
      <c r="L28" s="189"/>
      <c r="M28" s="331"/>
      <c r="N28" s="92"/>
      <c r="O28" s="348"/>
      <c r="P28" s="198">
        <v>32</v>
      </c>
      <c r="Q28" s="53"/>
      <c r="R28" s="53"/>
      <c r="S28" s="53">
        <v>32</v>
      </c>
      <c r="T28" s="199"/>
      <c r="U28" s="369"/>
      <c r="V28" s="64"/>
      <c r="W28" s="64"/>
      <c r="X28" s="64"/>
      <c r="Y28" s="263"/>
      <c r="Z28" s="217"/>
      <c r="AA28" s="69"/>
      <c r="AB28" s="69"/>
      <c r="AC28" s="69"/>
      <c r="AD28" s="69"/>
      <c r="AE28" s="151"/>
      <c r="AF28" s="19"/>
    </row>
    <row r="29" spans="1:32" ht="19.5" customHeight="1">
      <c r="A29" s="435" t="s">
        <v>185</v>
      </c>
      <c r="B29" s="436" t="s">
        <v>23</v>
      </c>
      <c r="C29" s="182"/>
      <c r="D29" s="83">
        <v>3.4</v>
      </c>
      <c r="E29" s="85"/>
      <c r="F29" s="184"/>
      <c r="G29" s="188">
        <v>71</v>
      </c>
      <c r="H29" s="14">
        <v>15</v>
      </c>
      <c r="I29" s="77">
        <v>56</v>
      </c>
      <c r="J29" s="14">
        <v>46</v>
      </c>
      <c r="K29" s="74">
        <v>10</v>
      </c>
      <c r="L29" s="189"/>
      <c r="M29" s="331"/>
      <c r="N29" s="92"/>
      <c r="O29" s="348"/>
      <c r="P29" s="198">
        <v>56</v>
      </c>
      <c r="Q29" s="53">
        <v>25</v>
      </c>
      <c r="R29" s="53"/>
      <c r="S29" s="53">
        <v>31</v>
      </c>
      <c r="T29" s="199"/>
      <c r="U29" s="369"/>
      <c r="V29" s="64"/>
      <c r="W29" s="64"/>
      <c r="X29" s="64"/>
      <c r="Y29" s="263"/>
      <c r="Z29" s="217"/>
      <c r="AA29" s="69"/>
      <c r="AB29" s="69"/>
      <c r="AC29" s="69"/>
      <c r="AD29" s="69"/>
      <c r="AE29" s="151"/>
      <c r="AF29" s="19"/>
    </row>
    <row r="30" spans="1:32" ht="12.75">
      <c r="A30" s="435" t="s">
        <v>186</v>
      </c>
      <c r="B30" s="436" t="s">
        <v>22</v>
      </c>
      <c r="C30" s="182"/>
      <c r="D30" s="83" t="s">
        <v>210</v>
      </c>
      <c r="E30" s="84"/>
      <c r="F30" s="185"/>
      <c r="G30" s="188">
        <v>199</v>
      </c>
      <c r="H30" s="14">
        <v>41</v>
      </c>
      <c r="I30" s="77">
        <v>158</v>
      </c>
      <c r="J30" s="14"/>
      <c r="K30" s="74">
        <v>158</v>
      </c>
      <c r="L30" s="189"/>
      <c r="M30" s="331"/>
      <c r="N30" s="92"/>
      <c r="O30" s="348"/>
      <c r="P30" s="177">
        <v>40</v>
      </c>
      <c r="Q30" s="54">
        <v>20</v>
      </c>
      <c r="R30" s="54"/>
      <c r="S30" s="54">
        <v>20</v>
      </c>
      <c r="T30" s="199"/>
      <c r="U30" s="377">
        <v>60</v>
      </c>
      <c r="V30" s="89">
        <v>25</v>
      </c>
      <c r="W30" s="89"/>
      <c r="X30" s="89">
        <v>35</v>
      </c>
      <c r="Y30" s="431"/>
      <c r="Z30" s="270">
        <v>58</v>
      </c>
      <c r="AA30" s="70">
        <v>34</v>
      </c>
      <c r="AB30" s="70">
        <v>24</v>
      </c>
      <c r="AC30" s="69"/>
      <c r="AD30" s="69"/>
      <c r="AE30" s="151"/>
      <c r="AF30" s="19"/>
    </row>
    <row r="31" spans="1:32" ht="12.75">
      <c r="A31" s="435" t="s">
        <v>187</v>
      </c>
      <c r="B31" s="436" t="s">
        <v>148</v>
      </c>
      <c r="C31" s="182">
        <v>8</v>
      </c>
      <c r="D31" s="83">
        <v>4.6</v>
      </c>
      <c r="E31" s="83"/>
      <c r="F31" s="183"/>
      <c r="G31" s="188">
        <v>199</v>
      </c>
      <c r="H31" s="14">
        <v>41</v>
      </c>
      <c r="I31" s="77">
        <v>158</v>
      </c>
      <c r="J31" s="14">
        <v>8</v>
      </c>
      <c r="K31" s="74">
        <v>150</v>
      </c>
      <c r="L31" s="189"/>
      <c r="M31" s="331"/>
      <c r="N31" s="97"/>
      <c r="O31" s="345"/>
      <c r="P31" s="177">
        <v>40</v>
      </c>
      <c r="Q31" s="54">
        <v>20</v>
      </c>
      <c r="R31" s="54"/>
      <c r="S31" s="54">
        <v>20</v>
      </c>
      <c r="T31" s="199"/>
      <c r="U31" s="377">
        <v>60</v>
      </c>
      <c r="V31" s="89">
        <v>25</v>
      </c>
      <c r="W31" s="89"/>
      <c r="X31" s="89">
        <v>35</v>
      </c>
      <c r="Y31" s="431"/>
      <c r="Z31" s="270">
        <v>58</v>
      </c>
      <c r="AA31" s="70">
        <v>34</v>
      </c>
      <c r="AB31" s="70">
        <v>24</v>
      </c>
      <c r="AC31" s="69"/>
      <c r="AD31" s="69"/>
      <c r="AE31" s="151"/>
      <c r="AF31" s="19"/>
    </row>
    <row r="32" spans="1:32" ht="15" customHeight="1">
      <c r="A32" s="435" t="s">
        <v>188</v>
      </c>
      <c r="B32" s="436" t="s">
        <v>89</v>
      </c>
      <c r="C32" s="182"/>
      <c r="D32" s="83"/>
      <c r="E32" s="86"/>
      <c r="F32" s="183">
        <v>2</v>
      </c>
      <c r="G32" s="188">
        <v>40</v>
      </c>
      <c r="H32" s="14">
        <v>8</v>
      </c>
      <c r="I32" s="77">
        <v>32</v>
      </c>
      <c r="J32" s="14">
        <v>27</v>
      </c>
      <c r="K32" s="74">
        <v>5</v>
      </c>
      <c r="L32" s="189"/>
      <c r="M32" s="331"/>
      <c r="N32" s="92"/>
      <c r="O32" s="348"/>
      <c r="P32" s="198"/>
      <c r="Q32" s="53"/>
      <c r="R32" s="53"/>
      <c r="S32" s="53"/>
      <c r="T32" s="199"/>
      <c r="U32" s="369"/>
      <c r="V32" s="64"/>
      <c r="W32" s="64"/>
      <c r="X32" s="64"/>
      <c r="Y32" s="263"/>
      <c r="Z32" s="217">
        <v>32</v>
      </c>
      <c r="AA32" s="69">
        <v>32</v>
      </c>
      <c r="AB32" s="69"/>
      <c r="AC32" s="69"/>
      <c r="AD32" s="69"/>
      <c r="AE32" s="151"/>
      <c r="AF32" s="19"/>
    </row>
    <row r="33" spans="1:32" ht="16.5" customHeight="1">
      <c r="A33" s="435" t="s">
        <v>189</v>
      </c>
      <c r="B33" s="436" t="s">
        <v>88</v>
      </c>
      <c r="C33" s="182"/>
      <c r="D33" s="83">
        <v>8</v>
      </c>
      <c r="E33" s="83"/>
      <c r="F33" s="183"/>
      <c r="G33" s="188">
        <v>40</v>
      </c>
      <c r="H33" s="14">
        <v>8</v>
      </c>
      <c r="I33" s="77">
        <v>32</v>
      </c>
      <c r="J33" s="14">
        <v>27</v>
      </c>
      <c r="K33" s="74">
        <v>5</v>
      </c>
      <c r="L33" s="189"/>
      <c r="M33" s="331"/>
      <c r="N33" s="92"/>
      <c r="O33" s="348"/>
      <c r="P33" s="198"/>
      <c r="Q33" s="53"/>
      <c r="R33" s="53"/>
      <c r="S33" s="53"/>
      <c r="T33" s="199"/>
      <c r="U33" s="369"/>
      <c r="V33" s="64"/>
      <c r="W33" s="64"/>
      <c r="X33" s="64"/>
      <c r="Y33" s="263"/>
      <c r="Z33" s="217">
        <v>32</v>
      </c>
      <c r="AA33" s="69"/>
      <c r="AB33" s="69">
        <v>32</v>
      </c>
      <c r="AC33" s="69"/>
      <c r="AD33" s="69"/>
      <c r="AE33" s="151"/>
      <c r="AF33" s="19"/>
    </row>
    <row r="34" spans="1:32" ht="41.25" customHeight="1">
      <c r="A34" s="432" t="s">
        <v>91</v>
      </c>
      <c r="B34" s="434" t="s">
        <v>90</v>
      </c>
      <c r="C34" s="182"/>
      <c r="D34" s="83"/>
      <c r="E34" s="83"/>
      <c r="F34" s="183"/>
      <c r="G34" s="228">
        <f>G35+G36+G37+G38</f>
        <v>76</v>
      </c>
      <c r="H34" s="13">
        <f>H35+H36+H37+H38</f>
        <v>16</v>
      </c>
      <c r="I34" s="78">
        <f>I35+I36+I37+I38</f>
        <v>60</v>
      </c>
      <c r="J34" s="13">
        <f>J35+J36+J37+J38</f>
        <v>52</v>
      </c>
      <c r="K34" s="75">
        <f>K35+K36+K37+K38</f>
        <v>8</v>
      </c>
      <c r="L34" s="229">
        <v>0</v>
      </c>
      <c r="M34" s="330"/>
      <c r="N34" s="100"/>
      <c r="O34" s="347"/>
      <c r="P34" s="354"/>
      <c r="Q34" s="302"/>
      <c r="R34" s="302"/>
      <c r="S34" s="302"/>
      <c r="T34" s="355"/>
      <c r="U34" s="370"/>
      <c r="V34" s="66"/>
      <c r="W34" s="66"/>
      <c r="X34" s="66"/>
      <c r="Y34" s="273"/>
      <c r="Z34" s="237">
        <f>Z35+Z36+Z37+Z38</f>
        <v>60</v>
      </c>
      <c r="AA34" s="73">
        <f>AA35+AA36+AA38+AA37</f>
        <v>18</v>
      </c>
      <c r="AB34" s="73">
        <f>AB35+AB36+AB37+AB38</f>
        <v>42</v>
      </c>
      <c r="AC34" s="73"/>
      <c r="AD34" s="73"/>
      <c r="AE34" s="171"/>
      <c r="AF34" s="19"/>
    </row>
    <row r="35" spans="1:32" ht="15.75" customHeight="1">
      <c r="A35" s="435" t="s">
        <v>92</v>
      </c>
      <c r="B35" s="436" t="s">
        <v>167</v>
      </c>
      <c r="C35" s="182"/>
      <c r="D35" s="83"/>
      <c r="E35" s="83"/>
      <c r="F35" s="183"/>
      <c r="G35" s="188"/>
      <c r="H35" s="14"/>
      <c r="I35" s="77"/>
      <c r="J35" s="14"/>
      <c r="K35" s="74"/>
      <c r="L35" s="189"/>
      <c r="M35" s="331"/>
      <c r="N35" s="92"/>
      <c r="O35" s="348"/>
      <c r="P35" s="198"/>
      <c r="Q35" s="53"/>
      <c r="R35" s="53"/>
      <c r="S35" s="53"/>
      <c r="T35" s="199"/>
      <c r="U35" s="369"/>
      <c r="V35" s="64"/>
      <c r="W35" s="64"/>
      <c r="X35" s="64"/>
      <c r="Y35" s="263"/>
      <c r="Z35" s="217"/>
      <c r="AA35" s="69"/>
      <c r="AB35" s="69"/>
      <c r="AC35" s="69"/>
      <c r="AD35" s="69"/>
      <c r="AE35" s="151"/>
      <c r="AF35" s="19"/>
    </row>
    <row r="36" spans="1:32" ht="12.75">
      <c r="A36" s="435"/>
      <c r="B36" s="436" t="s">
        <v>93</v>
      </c>
      <c r="C36" s="182"/>
      <c r="D36" s="83"/>
      <c r="E36" s="83"/>
      <c r="F36" s="183"/>
      <c r="G36" s="188"/>
      <c r="H36" s="14"/>
      <c r="I36" s="77"/>
      <c r="J36" s="14"/>
      <c r="K36" s="74"/>
      <c r="L36" s="189"/>
      <c r="M36" s="331"/>
      <c r="N36" s="92"/>
      <c r="O36" s="348"/>
      <c r="P36" s="198"/>
      <c r="Q36" s="53"/>
      <c r="R36" s="53"/>
      <c r="S36" s="53"/>
      <c r="T36" s="199"/>
      <c r="U36" s="369"/>
      <c r="V36" s="64"/>
      <c r="W36" s="64"/>
      <c r="X36" s="64"/>
      <c r="Y36" s="263"/>
      <c r="Z36" s="217"/>
      <c r="AA36" s="69"/>
      <c r="AB36" s="69"/>
      <c r="AC36" s="69"/>
      <c r="AD36" s="69"/>
      <c r="AE36" s="151"/>
      <c r="AF36" s="19"/>
    </row>
    <row r="37" spans="1:32" ht="12.75">
      <c r="A37" s="435" t="s">
        <v>120</v>
      </c>
      <c r="B37" s="436" t="s">
        <v>215</v>
      </c>
      <c r="C37" s="182"/>
      <c r="D37" s="83"/>
      <c r="E37" s="83"/>
      <c r="F37" s="183">
        <v>8</v>
      </c>
      <c r="G37" s="188">
        <v>76</v>
      </c>
      <c r="H37" s="126">
        <v>16</v>
      </c>
      <c r="I37" s="127">
        <v>60</v>
      </c>
      <c r="J37" s="116">
        <v>52</v>
      </c>
      <c r="K37" s="303">
        <v>8</v>
      </c>
      <c r="L37" s="189"/>
      <c r="M37" s="331"/>
      <c r="N37" s="92"/>
      <c r="O37" s="348"/>
      <c r="P37" s="198"/>
      <c r="Q37" s="53"/>
      <c r="R37" s="53"/>
      <c r="S37" s="53"/>
      <c r="T37" s="199"/>
      <c r="U37" s="369"/>
      <c r="V37" s="64"/>
      <c r="W37" s="64"/>
      <c r="X37" s="64"/>
      <c r="Y37" s="263"/>
      <c r="Z37" s="217">
        <v>60</v>
      </c>
      <c r="AA37" s="69">
        <v>18</v>
      </c>
      <c r="AB37" s="69">
        <v>42</v>
      </c>
      <c r="AC37" s="69"/>
      <c r="AD37" s="69"/>
      <c r="AE37" s="151"/>
      <c r="AF37" s="19"/>
    </row>
    <row r="38" spans="1:32" ht="22.5">
      <c r="A38" s="435"/>
      <c r="B38" s="436" t="s">
        <v>94</v>
      </c>
      <c r="C38" s="182"/>
      <c r="D38" s="83"/>
      <c r="E38" s="83"/>
      <c r="F38" s="183"/>
      <c r="G38" s="188"/>
      <c r="H38" s="14"/>
      <c r="I38" s="77"/>
      <c r="J38" s="14"/>
      <c r="K38" s="74"/>
      <c r="L38" s="189"/>
      <c r="M38" s="331"/>
      <c r="N38" s="92"/>
      <c r="O38" s="348"/>
      <c r="P38" s="198"/>
      <c r="Q38" s="53"/>
      <c r="R38" s="53"/>
      <c r="S38" s="53"/>
      <c r="T38" s="199"/>
      <c r="U38" s="369"/>
      <c r="V38" s="64"/>
      <c r="W38" s="64"/>
      <c r="X38" s="64"/>
      <c r="Y38" s="263"/>
      <c r="Z38" s="217"/>
      <c r="AA38" s="69"/>
      <c r="AB38" s="69"/>
      <c r="AC38" s="69"/>
      <c r="AD38" s="69"/>
      <c r="AE38" s="151"/>
      <c r="AF38" s="19"/>
    </row>
    <row r="39" spans="1:32" ht="29.25" customHeight="1">
      <c r="A39" s="432" t="s">
        <v>24</v>
      </c>
      <c r="B39" s="434" t="s">
        <v>168</v>
      </c>
      <c r="C39" s="242"/>
      <c r="D39" s="87"/>
      <c r="E39" s="117"/>
      <c r="F39" s="243"/>
      <c r="G39" s="338">
        <f>G40+G41+G42+G43+G44</f>
        <v>360</v>
      </c>
      <c r="H39" s="304">
        <f>H40+H41+H42+H43+H44</f>
        <v>110</v>
      </c>
      <c r="I39" s="304">
        <f>I40+I41+I42+I43+I44</f>
        <v>250</v>
      </c>
      <c r="J39" s="304">
        <f>J40+J41+J42+J43+J44</f>
        <v>140</v>
      </c>
      <c r="K39" s="304">
        <f>K40+K41+K42+K43+K44</f>
        <v>110</v>
      </c>
      <c r="L39" s="339">
        <v>0</v>
      </c>
      <c r="M39" s="329"/>
      <c r="N39" s="111"/>
      <c r="O39" s="346"/>
      <c r="P39" s="353">
        <f>P40+P41+P42+P43+P44</f>
        <v>250</v>
      </c>
      <c r="Q39" s="302">
        <f>Q40+Q41+Q42+Q43+Q44</f>
        <v>100</v>
      </c>
      <c r="R39" s="302"/>
      <c r="S39" s="302">
        <f>S40+S41+S42+S43+S44</f>
        <v>150</v>
      </c>
      <c r="T39" s="178"/>
      <c r="U39" s="371"/>
      <c r="V39" s="106"/>
      <c r="W39" s="106"/>
      <c r="X39" s="106"/>
      <c r="Y39" s="267"/>
      <c r="Z39" s="269"/>
      <c r="AA39" s="107"/>
      <c r="AB39" s="107"/>
      <c r="AC39" s="69"/>
      <c r="AD39" s="69"/>
      <c r="AE39" s="151"/>
      <c r="AF39" s="19"/>
    </row>
    <row r="40" spans="1:32" ht="16.5" customHeight="1">
      <c r="A40" s="435" t="s">
        <v>95</v>
      </c>
      <c r="B40" s="436" t="s">
        <v>33</v>
      </c>
      <c r="C40" s="182">
        <v>3</v>
      </c>
      <c r="D40" s="83"/>
      <c r="E40" s="84"/>
      <c r="F40" s="183"/>
      <c r="G40" s="188">
        <v>58</v>
      </c>
      <c r="H40" s="14">
        <v>18</v>
      </c>
      <c r="I40" s="77">
        <v>40</v>
      </c>
      <c r="J40" s="14">
        <v>20</v>
      </c>
      <c r="K40" s="74">
        <v>20</v>
      </c>
      <c r="L40" s="189"/>
      <c r="M40" s="331"/>
      <c r="N40" s="92"/>
      <c r="O40" s="348"/>
      <c r="P40" s="198">
        <v>40</v>
      </c>
      <c r="Q40" s="53">
        <v>40</v>
      </c>
      <c r="R40" s="53"/>
      <c r="S40" s="53"/>
      <c r="T40" s="199"/>
      <c r="U40" s="369"/>
      <c r="V40" s="64"/>
      <c r="W40" s="64"/>
      <c r="X40" s="64"/>
      <c r="Y40" s="263"/>
      <c r="Z40" s="217"/>
      <c r="AA40" s="69"/>
      <c r="AB40" s="69"/>
      <c r="AC40" s="69"/>
      <c r="AD40" s="69"/>
      <c r="AE40" s="151"/>
      <c r="AF40" s="19"/>
    </row>
    <row r="41" spans="1:32" ht="18.75" customHeight="1">
      <c r="A41" s="435" t="s">
        <v>121</v>
      </c>
      <c r="B41" s="436" t="s">
        <v>169</v>
      </c>
      <c r="C41" s="182"/>
      <c r="D41" s="83"/>
      <c r="E41" s="84"/>
      <c r="F41" s="183">
        <v>4</v>
      </c>
      <c r="G41" s="188">
        <v>86</v>
      </c>
      <c r="H41" s="14">
        <v>26</v>
      </c>
      <c r="I41" s="77">
        <v>60</v>
      </c>
      <c r="J41" s="14">
        <v>30</v>
      </c>
      <c r="K41" s="74">
        <v>30</v>
      </c>
      <c r="L41" s="189"/>
      <c r="M41" s="331"/>
      <c r="N41" s="92"/>
      <c r="O41" s="348"/>
      <c r="P41" s="198">
        <v>60</v>
      </c>
      <c r="Q41" s="53">
        <v>20</v>
      </c>
      <c r="R41" s="53"/>
      <c r="S41" s="53">
        <v>40</v>
      </c>
      <c r="T41" s="199"/>
      <c r="U41" s="372"/>
      <c r="V41" s="112"/>
      <c r="W41" s="112"/>
      <c r="X41" s="64"/>
      <c r="Y41" s="263"/>
      <c r="Z41" s="217"/>
      <c r="AA41" s="69"/>
      <c r="AB41" s="69"/>
      <c r="AC41" s="69"/>
      <c r="AD41" s="69"/>
      <c r="AE41" s="151"/>
      <c r="AF41" s="19"/>
    </row>
    <row r="42" spans="1:32" ht="22.5" customHeight="1">
      <c r="A42" s="435" t="s">
        <v>170</v>
      </c>
      <c r="B42" s="436" t="s">
        <v>96</v>
      </c>
      <c r="C42" s="182"/>
      <c r="D42" s="83">
        <v>4</v>
      </c>
      <c r="E42" s="83"/>
      <c r="F42" s="183"/>
      <c r="G42" s="188">
        <v>46</v>
      </c>
      <c r="H42" s="14">
        <v>14</v>
      </c>
      <c r="I42" s="77">
        <v>32</v>
      </c>
      <c r="J42" s="14">
        <v>32</v>
      </c>
      <c r="K42" s="74"/>
      <c r="L42" s="189"/>
      <c r="M42" s="332"/>
      <c r="N42" s="113"/>
      <c r="O42" s="349"/>
      <c r="P42" s="209">
        <v>32</v>
      </c>
      <c r="Q42" s="114"/>
      <c r="R42" s="114"/>
      <c r="S42" s="114">
        <v>32</v>
      </c>
      <c r="T42" s="210"/>
      <c r="U42" s="369"/>
      <c r="V42" s="64"/>
      <c r="W42" s="64"/>
      <c r="X42" s="112"/>
      <c r="Y42" s="271"/>
      <c r="Z42" s="218"/>
      <c r="AA42" s="115"/>
      <c r="AB42" s="115"/>
      <c r="AC42" s="115"/>
      <c r="AD42" s="115"/>
      <c r="AE42" s="164"/>
      <c r="AF42" s="19"/>
    </row>
    <row r="43" spans="1:32" ht="16.5" customHeight="1" thickBot="1">
      <c r="A43" s="437" t="s">
        <v>190</v>
      </c>
      <c r="B43" s="436" t="s">
        <v>191</v>
      </c>
      <c r="C43" s="182"/>
      <c r="D43" s="83">
        <v>4</v>
      </c>
      <c r="E43" s="83"/>
      <c r="F43" s="183"/>
      <c r="G43" s="188">
        <v>86</v>
      </c>
      <c r="H43" s="14">
        <v>26</v>
      </c>
      <c r="I43" s="77">
        <v>60</v>
      </c>
      <c r="J43" s="14">
        <v>24</v>
      </c>
      <c r="K43" s="74">
        <v>36</v>
      </c>
      <c r="L43" s="189"/>
      <c r="M43" s="332"/>
      <c r="N43" s="113"/>
      <c r="O43" s="349"/>
      <c r="P43" s="209">
        <v>60</v>
      </c>
      <c r="Q43" s="114">
        <v>20</v>
      </c>
      <c r="R43" s="114"/>
      <c r="S43" s="114">
        <v>40</v>
      </c>
      <c r="T43" s="210"/>
      <c r="U43" s="369"/>
      <c r="V43" s="64"/>
      <c r="W43" s="64"/>
      <c r="X43" s="112"/>
      <c r="Y43" s="271"/>
      <c r="Z43" s="218"/>
      <c r="AA43" s="115"/>
      <c r="AB43" s="115"/>
      <c r="AC43" s="115"/>
      <c r="AD43" s="115"/>
      <c r="AE43" s="164"/>
      <c r="AF43" s="19"/>
    </row>
    <row r="44" spans="1:32" ht="16.5" customHeight="1" thickBot="1">
      <c r="A44" s="438" t="s">
        <v>192</v>
      </c>
      <c r="B44" s="439" t="s">
        <v>193</v>
      </c>
      <c r="C44" s="186"/>
      <c r="D44" s="157">
        <v>4</v>
      </c>
      <c r="E44" s="157"/>
      <c r="F44" s="187"/>
      <c r="G44" s="190">
        <v>84</v>
      </c>
      <c r="H44" s="47">
        <v>26</v>
      </c>
      <c r="I44" s="158">
        <v>58</v>
      </c>
      <c r="J44" s="47">
        <v>34</v>
      </c>
      <c r="K44" s="159">
        <v>24</v>
      </c>
      <c r="L44" s="191"/>
      <c r="M44" s="428"/>
      <c r="N44" s="208"/>
      <c r="O44" s="430"/>
      <c r="P44" s="211">
        <v>58</v>
      </c>
      <c r="Q44" s="212">
        <v>20</v>
      </c>
      <c r="R44" s="212"/>
      <c r="S44" s="212">
        <v>38</v>
      </c>
      <c r="T44" s="213"/>
      <c r="U44" s="373"/>
      <c r="V44" s="162"/>
      <c r="W44" s="162"/>
      <c r="X44" s="215"/>
      <c r="Y44" s="272"/>
      <c r="Z44" s="219"/>
      <c r="AA44" s="165"/>
      <c r="AB44" s="165"/>
      <c r="AC44" s="165"/>
      <c r="AD44" s="165"/>
      <c r="AE44" s="220"/>
      <c r="AF44" s="19"/>
    </row>
    <row r="45" spans="1:32" ht="21" customHeight="1">
      <c r="A45" s="440">
        <v>1</v>
      </c>
      <c r="B45" s="441">
        <v>2</v>
      </c>
      <c r="C45" s="394">
        <v>3</v>
      </c>
      <c r="D45" s="395">
        <v>4</v>
      </c>
      <c r="E45" s="395">
        <v>5</v>
      </c>
      <c r="F45" s="396">
        <v>6</v>
      </c>
      <c r="G45" s="397">
        <v>7</v>
      </c>
      <c r="H45" s="398">
        <v>8</v>
      </c>
      <c r="I45" s="399">
        <v>9</v>
      </c>
      <c r="J45" s="398">
        <v>10</v>
      </c>
      <c r="K45" s="400">
        <v>11</v>
      </c>
      <c r="L45" s="401">
        <v>12</v>
      </c>
      <c r="M45" s="402">
        <v>13</v>
      </c>
      <c r="N45" s="403">
        <v>14</v>
      </c>
      <c r="O45" s="404">
        <v>15</v>
      </c>
      <c r="P45" s="405">
        <v>16</v>
      </c>
      <c r="Q45" s="406">
        <v>17</v>
      </c>
      <c r="R45" s="406"/>
      <c r="S45" s="406">
        <v>19</v>
      </c>
      <c r="T45" s="176">
        <v>20</v>
      </c>
      <c r="U45" s="179">
        <v>21</v>
      </c>
      <c r="V45" s="146">
        <v>22</v>
      </c>
      <c r="W45" s="146">
        <v>23</v>
      </c>
      <c r="X45" s="146">
        <v>24</v>
      </c>
      <c r="Y45" s="389">
        <v>25</v>
      </c>
      <c r="Z45" s="407">
        <v>26</v>
      </c>
      <c r="AA45" s="391">
        <v>27</v>
      </c>
      <c r="AB45" s="390">
        <v>29</v>
      </c>
      <c r="AC45" s="391">
        <v>30</v>
      </c>
      <c r="AD45" s="391">
        <v>31</v>
      </c>
      <c r="AE45" s="391">
        <v>32</v>
      </c>
      <c r="AF45" s="19"/>
    </row>
    <row r="46" spans="1:32" ht="24">
      <c r="A46" s="432" t="s">
        <v>25</v>
      </c>
      <c r="B46" s="433" t="s">
        <v>177</v>
      </c>
      <c r="C46" s="182"/>
      <c r="D46" s="83"/>
      <c r="E46" s="84"/>
      <c r="F46" s="241"/>
      <c r="G46" s="340">
        <f aca="true" t="shared" si="2" ref="G46:L46">SUM(G47:G59)</f>
        <v>1156</v>
      </c>
      <c r="H46" s="305">
        <f t="shared" si="2"/>
        <v>254</v>
      </c>
      <c r="I46" s="305">
        <f t="shared" si="2"/>
        <v>902</v>
      </c>
      <c r="J46" s="305">
        <f t="shared" si="2"/>
        <v>558</v>
      </c>
      <c r="K46" s="305">
        <f t="shared" si="2"/>
        <v>328</v>
      </c>
      <c r="L46" s="341">
        <f t="shared" si="2"/>
        <v>16</v>
      </c>
      <c r="M46" s="344"/>
      <c r="N46" s="99"/>
      <c r="O46" s="251"/>
      <c r="P46" s="356">
        <f>SUM(P47:P59)</f>
        <v>262</v>
      </c>
      <c r="Q46" s="306">
        <f>SUM(Q47:Q59)</f>
        <v>105</v>
      </c>
      <c r="R46" s="306"/>
      <c r="S46" s="306">
        <f>SUM(S47:S59)</f>
        <v>157</v>
      </c>
      <c r="T46" s="357"/>
      <c r="U46" s="256">
        <f>SUM(U47:U59)</f>
        <v>394</v>
      </c>
      <c r="V46" s="65">
        <f>SUM(V47:V59)</f>
        <v>170</v>
      </c>
      <c r="W46" s="65"/>
      <c r="X46" s="65">
        <f>SUM(X47:X59)</f>
        <v>224</v>
      </c>
      <c r="Y46" s="364"/>
      <c r="Z46" s="360">
        <f>SUM(Z47:Z59)</f>
        <v>246</v>
      </c>
      <c r="AA46" s="72">
        <f>SUM(AA47:AA59)</f>
        <v>152</v>
      </c>
      <c r="AB46" s="72">
        <f>SUM(AB47:AB59)</f>
        <v>94</v>
      </c>
      <c r="AC46" s="72"/>
      <c r="AD46" s="72"/>
      <c r="AE46" s="72"/>
      <c r="AF46" s="19"/>
    </row>
    <row r="47" spans="1:32" ht="22.5">
      <c r="A47" s="435" t="s">
        <v>97</v>
      </c>
      <c r="B47" s="436" t="s">
        <v>194</v>
      </c>
      <c r="C47" s="182"/>
      <c r="D47" s="83">
        <v>4</v>
      </c>
      <c r="E47" s="83"/>
      <c r="F47" s="183"/>
      <c r="G47" s="188">
        <v>54</v>
      </c>
      <c r="H47" s="14">
        <v>12</v>
      </c>
      <c r="I47" s="77">
        <v>42</v>
      </c>
      <c r="J47" s="14">
        <v>26</v>
      </c>
      <c r="K47" s="74">
        <v>16</v>
      </c>
      <c r="L47" s="189"/>
      <c r="M47" s="194"/>
      <c r="N47" s="92"/>
      <c r="O47" s="195"/>
      <c r="P47" s="198">
        <v>42</v>
      </c>
      <c r="Q47" s="53">
        <v>15</v>
      </c>
      <c r="R47" s="53"/>
      <c r="S47" s="53">
        <v>27</v>
      </c>
      <c r="T47" s="199"/>
      <c r="U47" s="202"/>
      <c r="V47" s="64"/>
      <c r="W47" s="64"/>
      <c r="X47" s="64"/>
      <c r="Y47" s="203"/>
      <c r="Z47" s="359"/>
      <c r="AA47" s="69"/>
      <c r="AB47" s="69"/>
      <c r="AC47" s="69"/>
      <c r="AD47" s="69"/>
      <c r="AE47" s="69"/>
      <c r="AF47" s="19"/>
    </row>
    <row r="48" spans="1:32" ht="23.25" thickBot="1">
      <c r="A48" s="435" t="s">
        <v>98</v>
      </c>
      <c r="B48" s="436" t="s">
        <v>195</v>
      </c>
      <c r="C48" s="182">
        <v>4</v>
      </c>
      <c r="D48" s="83">
        <v>3</v>
      </c>
      <c r="E48" s="83"/>
      <c r="F48" s="183"/>
      <c r="G48" s="221">
        <v>128</v>
      </c>
      <c r="H48" s="30">
        <v>28</v>
      </c>
      <c r="I48" s="77">
        <v>100</v>
      </c>
      <c r="J48" s="14">
        <v>78</v>
      </c>
      <c r="K48" s="74">
        <v>22</v>
      </c>
      <c r="L48" s="189"/>
      <c r="M48" s="194"/>
      <c r="N48" s="92"/>
      <c r="O48" s="195"/>
      <c r="P48" s="198">
        <v>100</v>
      </c>
      <c r="Q48" s="53">
        <v>40</v>
      </c>
      <c r="R48" s="53"/>
      <c r="S48" s="53">
        <v>60</v>
      </c>
      <c r="T48" s="199"/>
      <c r="U48" s="202"/>
      <c r="V48" s="64"/>
      <c r="W48" s="64"/>
      <c r="X48" s="64"/>
      <c r="Y48" s="203"/>
      <c r="Z48" s="409"/>
      <c r="AA48" s="71"/>
      <c r="AB48" s="71"/>
      <c r="AC48" s="71"/>
      <c r="AD48" s="71"/>
      <c r="AE48" s="71"/>
      <c r="AF48" s="19"/>
    </row>
    <row r="49" spans="1:32" ht="22.5">
      <c r="A49" s="435" t="s">
        <v>99</v>
      </c>
      <c r="B49" s="436" t="s">
        <v>211</v>
      </c>
      <c r="C49" s="182">
        <v>4</v>
      </c>
      <c r="D49" s="83">
        <v>3</v>
      </c>
      <c r="E49" s="83"/>
      <c r="F49" s="183"/>
      <c r="G49" s="221">
        <v>154</v>
      </c>
      <c r="H49" s="30">
        <v>34</v>
      </c>
      <c r="I49" s="77">
        <v>120</v>
      </c>
      <c r="J49" s="14">
        <v>74</v>
      </c>
      <c r="K49" s="74">
        <v>46</v>
      </c>
      <c r="L49" s="189"/>
      <c r="M49" s="194"/>
      <c r="N49" s="92"/>
      <c r="O49" s="195"/>
      <c r="P49" s="198">
        <v>120</v>
      </c>
      <c r="Q49" s="53">
        <v>50</v>
      </c>
      <c r="R49" s="53"/>
      <c r="S49" s="53">
        <v>70</v>
      </c>
      <c r="T49" s="199"/>
      <c r="U49" s="202"/>
      <c r="V49" s="64"/>
      <c r="W49" s="64"/>
      <c r="X49" s="64"/>
      <c r="Y49" s="203"/>
      <c r="Z49" s="216"/>
      <c r="AA49" s="148"/>
      <c r="AB49" s="148"/>
      <c r="AC49" s="148"/>
      <c r="AD49" s="148"/>
      <c r="AE49" s="149"/>
      <c r="AF49" s="19"/>
    </row>
    <row r="50" spans="1:32" ht="17.25" customHeight="1">
      <c r="A50" s="435" t="s">
        <v>100</v>
      </c>
      <c r="B50" s="436" t="s">
        <v>196</v>
      </c>
      <c r="C50" s="182">
        <v>8</v>
      </c>
      <c r="D50" s="83"/>
      <c r="E50" s="83"/>
      <c r="F50" s="183"/>
      <c r="G50" s="221">
        <v>74</v>
      </c>
      <c r="H50" s="30">
        <v>16</v>
      </c>
      <c r="I50" s="77">
        <v>58</v>
      </c>
      <c r="J50" s="14">
        <v>46</v>
      </c>
      <c r="K50" s="74">
        <v>12</v>
      </c>
      <c r="L50" s="189"/>
      <c r="M50" s="194"/>
      <c r="N50" s="92"/>
      <c r="O50" s="195"/>
      <c r="P50" s="198"/>
      <c r="Q50" s="53"/>
      <c r="R50" s="53"/>
      <c r="S50" s="53"/>
      <c r="T50" s="199"/>
      <c r="U50" s="202"/>
      <c r="V50" s="64"/>
      <c r="W50" s="64"/>
      <c r="X50" s="64"/>
      <c r="Y50" s="203"/>
      <c r="Z50" s="217">
        <v>58</v>
      </c>
      <c r="AA50" s="69">
        <v>36</v>
      </c>
      <c r="AB50" s="69">
        <v>22</v>
      </c>
      <c r="AC50" s="69"/>
      <c r="AD50" s="69"/>
      <c r="AE50" s="151"/>
      <c r="AF50" s="19"/>
    </row>
    <row r="51" spans="1:32" ht="21.75" customHeight="1">
      <c r="A51" s="435" t="s">
        <v>101</v>
      </c>
      <c r="B51" s="436" t="s">
        <v>197</v>
      </c>
      <c r="C51" s="182"/>
      <c r="D51" s="83">
        <v>6</v>
      </c>
      <c r="E51" s="83"/>
      <c r="F51" s="183"/>
      <c r="G51" s="221">
        <v>62</v>
      </c>
      <c r="H51" s="30">
        <v>14</v>
      </c>
      <c r="I51" s="77">
        <v>48</v>
      </c>
      <c r="J51" s="14">
        <v>28</v>
      </c>
      <c r="K51" s="74">
        <v>20</v>
      </c>
      <c r="L51" s="189"/>
      <c r="M51" s="194"/>
      <c r="N51" s="92"/>
      <c r="O51" s="195"/>
      <c r="P51" s="198"/>
      <c r="Q51" s="53"/>
      <c r="R51" s="53"/>
      <c r="S51" s="53"/>
      <c r="T51" s="199"/>
      <c r="U51" s="202">
        <v>48</v>
      </c>
      <c r="V51" s="64"/>
      <c r="W51" s="112"/>
      <c r="X51" s="64">
        <v>48</v>
      </c>
      <c r="Y51" s="203"/>
      <c r="Z51" s="217"/>
      <c r="AA51" s="69"/>
      <c r="AB51" s="69"/>
      <c r="AC51" s="69"/>
      <c r="AD51" s="69"/>
      <c r="AE51" s="151"/>
      <c r="AF51" s="19"/>
    </row>
    <row r="52" spans="1:32" ht="21" customHeight="1">
      <c r="A52" s="435" t="s">
        <v>102</v>
      </c>
      <c r="B52" s="436" t="s">
        <v>198</v>
      </c>
      <c r="C52" s="182"/>
      <c r="D52" s="83">
        <v>6</v>
      </c>
      <c r="E52" s="83"/>
      <c r="F52" s="183"/>
      <c r="G52" s="221">
        <v>72</v>
      </c>
      <c r="H52" s="30">
        <v>16</v>
      </c>
      <c r="I52" s="77">
        <v>56</v>
      </c>
      <c r="J52" s="14">
        <v>36</v>
      </c>
      <c r="K52" s="74">
        <v>20</v>
      </c>
      <c r="L52" s="189"/>
      <c r="M52" s="194"/>
      <c r="N52" s="92"/>
      <c r="O52" s="195"/>
      <c r="P52" s="198"/>
      <c r="Q52" s="53"/>
      <c r="R52" s="53"/>
      <c r="S52" s="53"/>
      <c r="T52" s="199"/>
      <c r="U52" s="202">
        <v>56</v>
      </c>
      <c r="V52" s="64">
        <v>20</v>
      </c>
      <c r="W52" s="112"/>
      <c r="X52" s="64">
        <v>36</v>
      </c>
      <c r="Y52" s="203"/>
      <c r="Z52" s="217"/>
      <c r="AA52" s="69"/>
      <c r="AB52" s="69"/>
      <c r="AC52" s="69"/>
      <c r="AD52" s="69"/>
      <c r="AE52" s="151"/>
      <c r="AF52" s="19"/>
    </row>
    <row r="53" spans="1:32" ht="27" customHeight="1">
      <c r="A53" s="435" t="s">
        <v>103</v>
      </c>
      <c r="B53" s="436" t="s">
        <v>171</v>
      </c>
      <c r="C53" s="182"/>
      <c r="D53" s="83">
        <v>7</v>
      </c>
      <c r="E53" s="83"/>
      <c r="F53" s="183"/>
      <c r="G53" s="221">
        <v>77</v>
      </c>
      <c r="H53" s="30">
        <v>17</v>
      </c>
      <c r="I53" s="77">
        <v>60</v>
      </c>
      <c r="J53" s="30">
        <v>20</v>
      </c>
      <c r="K53" s="74">
        <v>40</v>
      </c>
      <c r="L53" s="222"/>
      <c r="M53" s="194"/>
      <c r="N53" s="92"/>
      <c r="O53" s="195"/>
      <c r="P53" s="198"/>
      <c r="Q53" s="53"/>
      <c r="R53" s="53"/>
      <c r="S53" s="53"/>
      <c r="T53" s="199"/>
      <c r="U53" s="202">
        <v>30</v>
      </c>
      <c r="V53" s="64"/>
      <c r="W53" s="112"/>
      <c r="X53" s="64">
        <v>30</v>
      </c>
      <c r="Y53" s="203"/>
      <c r="Z53" s="217">
        <v>30</v>
      </c>
      <c r="AA53" s="69">
        <v>30</v>
      </c>
      <c r="AB53" s="69"/>
      <c r="AC53" s="69"/>
      <c r="AD53" s="69"/>
      <c r="AE53" s="151"/>
      <c r="AF53" s="19"/>
    </row>
    <row r="54" spans="1:32" ht="22.5" customHeight="1">
      <c r="A54" s="435" t="s">
        <v>104</v>
      </c>
      <c r="B54" s="436" t="s">
        <v>199</v>
      </c>
      <c r="C54" s="182">
        <v>8</v>
      </c>
      <c r="D54" s="83">
        <v>7</v>
      </c>
      <c r="E54" s="83"/>
      <c r="F54" s="183"/>
      <c r="G54" s="221">
        <v>154</v>
      </c>
      <c r="H54" s="30">
        <v>34</v>
      </c>
      <c r="I54" s="77">
        <v>120</v>
      </c>
      <c r="J54" s="14">
        <v>60</v>
      </c>
      <c r="K54" s="74">
        <v>60</v>
      </c>
      <c r="L54" s="189"/>
      <c r="M54" s="194"/>
      <c r="N54" s="92"/>
      <c r="O54" s="195"/>
      <c r="P54" s="198"/>
      <c r="Q54" s="53"/>
      <c r="R54" s="53"/>
      <c r="S54" s="53"/>
      <c r="T54" s="199"/>
      <c r="U54" s="202">
        <v>62</v>
      </c>
      <c r="V54" s="64">
        <v>32</v>
      </c>
      <c r="W54" s="64"/>
      <c r="X54" s="64">
        <v>30</v>
      </c>
      <c r="Y54" s="203"/>
      <c r="Z54" s="217">
        <v>58</v>
      </c>
      <c r="AA54" s="69">
        <v>34</v>
      </c>
      <c r="AB54" s="69">
        <v>24</v>
      </c>
      <c r="AC54" s="69"/>
      <c r="AD54" s="69"/>
      <c r="AE54" s="151"/>
      <c r="AF54" s="19"/>
    </row>
    <row r="55" spans="1:32" ht="27" customHeight="1">
      <c r="A55" s="435" t="s">
        <v>105</v>
      </c>
      <c r="B55" s="436" t="s">
        <v>106</v>
      </c>
      <c r="C55" s="182"/>
      <c r="D55" s="83">
        <v>5</v>
      </c>
      <c r="E55" s="83"/>
      <c r="F55" s="183"/>
      <c r="G55" s="221">
        <v>61</v>
      </c>
      <c r="H55" s="30">
        <v>13</v>
      </c>
      <c r="I55" s="77">
        <v>48</v>
      </c>
      <c r="J55" s="14">
        <v>38</v>
      </c>
      <c r="K55" s="74">
        <v>10</v>
      </c>
      <c r="L55" s="189"/>
      <c r="M55" s="194"/>
      <c r="N55" s="92"/>
      <c r="O55" s="195"/>
      <c r="P55" s="198"/>
      <c r="Q55" s="53"/>
      <c r="R55" s="53"/>
      <c r="S55" s="53"/>
      <c r="T55" s="199"/>
      <c r="U55" s="202">
        <v>48</v>
      </c>
      <c r="V55" s="64">
        <v>48</v>
      </c>
      <c r="W55" s="64"/>
      <c r="X55" s="64"/>
      <c r="Y55" s="203"/>
      <c r="Z55" s="217"/>
      <c r="AA55" s="69"/>
      <c r="AB55" s="69"/>
      <c r="AC55" s="69"/>
      <c r="AD55" s="69"/>
      <c r="AE55" s="151"/>
      <c r="AF55" s="19"/>
    </row>
    <row r="56" spans="1:32" ht="12.75">
      <c r="A56" s="435" t="s">
        <v>173</v>
      </c>
      <c r="B56" s="436" t="s">
        <v>107</v>
      </c>
      <c r="C56" s="182"/>
      <c r="D56" s="83">
        <v>8</v>
      </c>
      <c r="E56" s="83"/>
      <c r="F56" s="183"/>
      <c r="G56" s="221">
        <v>102</v>
      </c>
      <c r="H56" s="30">
        <v>22</v>
      </c>
      <c r="I56" s="77">
        <v>80</v>
      </c>
      <c r="J56" s="14">
        <v>30</v>
      </c>
      <c r="K56" s="74">
        <v>34</v>
      </c>
      <c r="L56" s="189">
        <v>16</v>
      </c>
      <c r="M56" s="194"/>
      <c r="N56" s="92"/>
      <c r="O56" s="195"/>
      <c r="P56" s="198"/>
      <c r="Q56" s="53"/>
      <c r="R56" s="53"/>
      <c r="S56" s="53"/>
      <c r="T56" s="199"/>
      <c r="U56" s="202">
        <v>52</v>
      </c>
      <c r="V56" s="64">
        <v>22</v>
      </c>
      <c r="W56" s="64"/>
      <c r="X56" s="64">
        <v>30</v>
      </c>
      <c r="Y56" s="203"/>
      <c r="Z56" s="217">
        <v>28</v>
      </c>
      <c r="AA56" s="69"/>
      <c r="AB56" s="69">
        <v>28</v>
      </c>
      <c r="AC56" s="69"/>
      <c r="AD56" s="69"/>
      <c r="AE56" s="151"/>
      <c r="AF56" s="19"/>
    </row>
    <row r="57" spans="1:32" ht="18.75" customHeight="1">
      <c r="A57" s="435" t="s">
        <v>174</v>
      </c>
      <c r="B57" s="436" t="s">
        <v>110</v>
      </c>
      <c r="C57" s="182"/>
      <c r="D57" s="83">
        <v>8</v>
      </c>
      <c r="E57" s="83"/>
      <c r="F57" s="183"/>
      <c r="G57" s="221">
        <v>90</v>
      </c>
      <c r="H57" s="30">
        <v>20</v>
      </c>
      <c r="I57" s="77">
        <v>70</v>
      </c>
      <c r="J57" s="14">
        <v>50</v>
      </c>
      <c r="K57" s="74">
        <v>20</v>
      </c>
      <c r="L57" s="189"/>
      <c r="M57" s="194"/>
      <c r="N57" s="92"/>
      <c r="O57" s="195"/>
      <c r="P57" s="198"/>
      <c r="Q57" s="53"/>
      <c r="R57" s="53"/>
      <c r="S57" s="53"/>
      <c r="T57" s="199"/>
      <c r="U57" s="202">
        <v>30</v>
      </c>
      <c r="V57" s="64">
        <v>15</v>
      </c>
      <c r="W57" s="64"/>
      <c r="X57" s="64">
        <v>15</v>
      </c>
      <c r="Y57" s="203"/>
      <c r="Z57" s="217">
        <v>40</v>
      </c>
      <c r="AA57" s="69">
        <v>20</v>
      </c>
      <c r="AB57" s="69">
        <v>20</v>
      </c>
      <c r="AC57" s="69"/>
      <c r="AD57" s="69"/>
      <c r="AE57" s="151"/>
      <c r="AF57" s="19"/>
    </row>
    <row r="58" spans="1:32" ht="12.75">
      <c r="A58" s="435" t="s">
        <v>178</v>
      </c>
      <c r="B58" s="436" t="s">
        <v>111</v>
      </c>
      <c r="C58" s="182"/>
      <c r="D58" s="83">
        <v>6</v>
      </c>
      <c r="E58" s="83"/>
      <c r="F58" s="183"/>
      <c r="G58" s="221">
        <v>87</v>
      </c>
      <c r="H58" s="30">
        <v>19</v>
      </c>
      <c r="I58" s="77">
        <v>68</v>
      </c>
      <c r="J58" s="14">
        <v>48</v>
      </c>
      <c r="K58" s="74">
        <v>20</v>
      </c>
      <c r="L58" s="189"/>
      <c r="M58" s="194"/>
      <c r="N58" s="92"/>
      <c r="O58" s="195"/>
      <c r="P58" s="198"/>
      <c r="Q58" s="53"/>
      <c r="R58" s="53"/>
      <c r="S58" s="53"/>
      <c r="T58" s="199"/>
      <c r="U58" s="202">
        <v>68</v>
      </c>
      <c r="V58" s="64">
        <v>33</v>
      </c>
      <c r="W58" s="64"/>
      <c r="X58" s="64">
        <v>35</v>
      </c>
      <c r="Y58" s="203"/>
      <c r="Z58" s="217"/>
      <c r="AA58" s="69"/>
      <c r="AB58" s="115"/>
      <c r="AC58" s="69"/>
      <c r="AD58" s="69"/>
      <c r="AE58" s="151"/>
      <c r="AF58" s="19"/>
    </row>
    <row r="59" spans="1:32" ht="12.75">
      <c r="A59" s="435" t="s">
        <v>179</v>
      </c>
      <c r="B59" s="436" t="s">
        <v>172</v>
      </c>
      <c r="C59" s="182"/>
      <c r="D59" s="83">
        <v>7</v>
      </c>
      <c r="E59" s="83"/>
      <c r="F59" s="183"/>
      <c r="G59" s="221">
        <v>41</v>
      </c>
      <c r="H59" s="30">
        <v>9</v>
      </c>
      <c r="I59" s="77">
        <v>32</v>
      </c>
      <c r="J59" s="14">
        <v>24</v>
      </c>
      <c r="K59" s="74">
        <v>8</v>
      </c>
      <c r="L59" s="189"/>
      <c r="M59" s="194"/>
      <c r="N59" s="92"/>
      <c r="O59" s="195"/>
      <c r="P59" s="198"/>
      <c r="Q59" s="53"/>
      <c r="R59" s="53"/>
      <c r="S59" s="53"/>
      <c r="T59" s="199"/>
      <c r="U59" s="202"/>
      <c r="V59" s="64"/>
      <c r="W59" s="64"/>
      <c r="X59" s="64"/>
      <c r="Y59" s="203"/>
      <c r="Z59" s="218">
        <v>32</v>
      </c>
      <c r="AA59" s="115">
        <v>32</v>
      </c>
      <c r="AB59" s="69"/>
      <c r="AC59" s="69"/>
      <c r="AD59" s="69"/>
      <c r="AE59" s="151"/>
      <c r="AF59" s="19"/>
    </row>
    <row r="60" spans="1:32" ht="18" customHeight="1">
      <c r="A60" s="434" t="s">
        <v>112</v>
      </c>
      <c r="B60" s="433" t="s">
        <v>113</v>
      </c>
      <c r="C60" s="224"/>
      <c r="D60" s="88"/>
      <c r="E60" s="84"/>
      <c r="F60" s="241"/>
      <c r="G60" s="340">
        <f aca="true" t="shared" si="3" ref="G60:L60">G61+G62+G63+G64+G65+G66+G67</f>
        <v>1220</v>
      </c>
      <c r="H60" s="305">
        <f t="shared" si="3"/>
        <v>250</v>
      </c>
      <c r="I60" s="305">
        <f t="shared" si="3"/>
        <v>970</v>
      </c>
      <c r="J60" s="305">
        <f t="shared" si="3"/>
        <v>485</v>
      </c>
      <c r="K60" s="305">
        <f t="shared" si="3"/>
        <v>373</v>
      </c>
      <c r="L60" s="341">
        <f t="shared" si="3"/>
        <v>32</v>
      </c>
      <c r="M60" s="344"/>
      <c r="N60" s="99"/>
      <c r="O60" s="251"/>
      <c r="P60" s="356">
        <f>P61+P62+P63+P64+P65+P66</f>
        <v>184</v>
      </c>
      <c r="Q60" s="306">
        <f>Q61+Q62+Q63+Q64+Q65+Q66</f>
        <v>90</v>
      </c>
      <c r="R60" s="306"/>
      <c r="S60" s="306">
        <f>S61+S62+S63+S64+S65+S66</f>
        <v>94</v>
      </c>
      <c r="T60" s="357"/>
      <c r="U60" s="256">
        <f>U61+U62+U63+U64+U65+U66+U67</f>
        <v>300</v>
      </c>
      <c r="V60" s="65">
        <f>V61+V62+V63+V64+V65+V66+V67</f>
        <v>123</v>
      </c>
      <c r="W60" s="65"/>
      <c r="X60" s="65">
        <f>X61+X62+X63+X64+X65+X66+X67</f>
        <v>177</v>
      </c>
      <c r="Y60" s="364"/>
      <c r="Z60" s="274">
        <f>Z61+Z62+Z63+Z64+Z65+Z66+Z67</f>
        <v>486</v>
      </c>
      <c r="AA60" s="72">
        <f>AA61+AA62+AA63+AA64+AA65+AA66+AA67</f>
        <v>291</v>
      </c>
      <c r="AB60" s="72">
        <f>AB61+AB62+AB63+AB64+AB65+AB66+AB67</f>
        <v>195</v>
      </c>
      <c r="AC60" s="72"/>
      <c r="AD60" s="72"/>
      <c r="AE60" s="368"/>
      <c r="AF60" s="19"/>
    </row>
    <row r="61" spans="1:32" ht="24.75" customHeight="1">
      <c r="A61" s="442" t="s">
        <v>114</v>
      </c>
      <c r="B61" s="436" t="s">
        <v>200</v>
      </c>
      <c r="C61" s="182">
        <v>8</v>
      </c>
      <c r="D61" s="83"/>
      <c r="E61" s="83">
        <v>6</v>
      </c>
      <c r="F61" s="183"/>
      <c r="G61" s="188">
        <v>482</v>
      </c>
      <c r="H61" s="123">
        <v>100</v>
      </c>
      <c r="I61" s="77">
        <v>382</v>
      </c>
      <c r="J61" s="14">
        <v>151</v>
      </c>
      <c r="K61" s="74">
        <v>215</v>
      </c>
      <c r="L61" s="189">
        <v>16</v>
      </c>
      <c r="M61" s="194"/>
      <c r="N61" s="92"/>
      <c r="O61" s="195"/>
      <c r="P61" s="198">
        <v>104</v>
      </c>
      <c r="Q61" s="53">
        <v>50</v>
      </c>
      <c r="R61" s="53"/>
      <c r="S61" s="53">
        <v>54</v>
      </c>
      <c r="T61" s="199"/>
      <c r="U61" s="202">
        <v>140</v>
      </c>
      <c r="V61" s="64">
        <v>65</v>
      </c>
      <c r="W61" s="64"/>
      <c r="X61" s="64">
        <v>75</v>
      </c>
      <c r="Y61" s="203"/>
      <c r="Z61" s="217">
        <v>138</v>
      </c>
      <c r="AA61" s="69">
        <v>74</v>
      </c>
      <c r="AB61" s="69">
        <v>64</v>
      </c>
      <c r="AC61" s="69"/>
      <c r="AD61" s="69"/>
      <c r="AE61" s="151"/>
      <c r="AF61" s="19"/>
    </row>
    <row r="62" spans="1:32" ht="20.25" customHeight="1">
      <c r="A62" s="442" t="s">
        <v>115</v>
      </c>
      <c r="B62" s="436" t="s">
        <v>201</v>
      </c>
      <c r="C62" s="182">
        <v>6</v>
      </c>
      <c r="D62" s="83">
        <v>4</v>
      </c>
      <c r="E62" s="83">
        <v>6</v>
      </c>
      <c r="F62" s="183"/>
      <c r="G62" s="188">
        <v>121</v>
      </c>
      <c r="H62" s="123">
        <v>25</v>
      </c>
      <c r="I62" s="77">
        <v>96</v>
      </c>
      <c r="J62" s="14">
        <v>48</v>
      </c>
      <c r="K62" s="74">
        <v>32</v>
      </c>
      <c r="L62" s="189">
        <v>16</v>
      </c>
      <c r="M62" s="194"/>
      <c r="N62" s="92"/>
      <c r="O62" s="195"/>
      <c r="P62" s="198">
        <v>40</v>
      </c>
      <c r="Q62" s="53">
        <v>20</v>
      </c>
      <c r="R62" s="53"/>
      <c r="S62" s="53">
        <v>20</v>
      </c>
      <c r="T62" s="199"/>
      <c r="U62" s="202">
        <v>56</v>
      </c>
      <c r="V62" s="64">
        <v>20</v>
      </c>
      <c r="W62" s="64"/>
      <c r="X62" s="64">
        <v>36</v>
      </c>
      <c r="Y62" s="203"/>
      <c r="Z62" s="218"/>
      <c r="AA62" s="115"/>
      <c r="AB62" s="115"/>
      <c r="AC62" s="69"/>
      <c r="AD62" s="69"/>
      <c r="AE62" s="151"/>
      <c r="AF62" s="19"/>
    </row>
    <row r="63" spans="1:32" ht="12.75">
      <c r="A63" s="442" t="s">
        <v>116</v>
      </c>
      <c r="B63" s="436" t="s">
        <v>202</v>
      </c>
      <c r="C63" s="182">
        <v>8</v>
      </c>
      <c r="D63" s="83"/>
      <c r="E63" s="83"/>
      <c r="F63" s="183"/>
      <c r="G63" s="188">
        <v>88</v>
      </c>
      <c r="H63" s="123">
        <v>18</v>
      </c>
      <c r="I63" s="77">
        <v>70</v>
      </c>
      <c r="J63" s="14">
        <v>46</v>
      </c>
      <c r="K63" s="74">
        <v>24</v>
      </c>
      <c r="L63" s="189"/>
      <c r="M63" s="194"/>
      <c r="N63" s="92"/>
      <c r="O63" s="195"/>
      <c r="P63" s="198"/>
      <c r="Q63" s="53"/>
      <c r="R63" s="53"/>
      <c r="S63" s="53"/>
      <c r="T63" s="199"/>
      <c r="U63" s="202"/>
      <c r="V63" s="64"/>
      <c r="W63" s="64"/>
      <c r="X63" s="64"/>
      <c r="Y63" s="203"/>
      <c r="Z63" s="217">
        <v>70</v>
      </c>
      <c r="AA63" s="69">
        <v>40</v>
      </c>
      <c r="AB63" s="69">
        <v>30</v>
      </c>
      <c r="AC63" s="69"/>
      <c r="AD63" s="69"/>
      <c r="AE63" s="151"/>
      <c r="AF63" s="19"/>
    </row>
    <row r="64" spans="1:32" ht="26.25" customHeight="1">
      <c r="A64" s="442" t="s">
        <v>117</v>
      </c>
      <c r="B64" s="436" t="s">
        <v>203</v>
      </c>
      <c r="C64" s="182">
        <v>6</v>
      </c>
      <c r="D64" s="83"/>
      <c r="E64" s="83"/>
      <c r="F64" s="183"/>
      <c r="G64" s="188">
        <v>121</v>
      </c>
      <c r="H64" s="123">
        <v>25</v>
      </c>
      <c r="I64" s="77">
        <v>96</v>
      </c>
      <c r="J64" s="14">
        <v>56</v>
      </c>
      <c r="K64" s="74">
        <v>40</v>
      </c>
      <c r="L64" s="189"/>
      <c r="M64" s="194"/>
      <c r="N64" s="92"/>
      <c r="O64" s="195"/>
      <c r="P64" s="198">
        <v>40</v>
      </c>
      <c r="Q64" s="53">
        <v>20</v>
      </c>
      <c r="R64" s="53"/>
      <c r="S64" s="53">
        <v>20</v>
      </c>
      <c r="T64" s="199"/>
      <c r="U64" s="202">
        <v>56</v>
      </c>
      <c r="V64" s="64">
        <v>22</v>
      </c>
      <c r="W64" s="64"/>
      <c r="X64" s="64">
        <v>34</v>
      </c>
      <c r="Y64" s="203"/>
      <c r="Z64" s="217"/>
      <c r="AA64" s="69"/>
      <c r="AB64" s="69"/>
      <c r="AC64" s="69"/>
      <c r="AD64" s="69"/>
      <c r="AE64" s="151"/>
      <c r="AF64" s="19"/>
    </row>
    <row r="65" spans="1:32" ht="24.75" customHeight="1">
      <c r="A65" s="442" t="s">
        <v>118</v>
      </c>
      <c r="B65" s="436" t="s">
        <v>204</v>
      </c>
      <c r="C65" s="182"/>
      <c r="D65" s="83">
        <v>7</v>
      </c>
      <c r="E65" s="83"/>
      <c r="F65" s="183"/>
      <c r="G65" s="188">
        <v>55</v>
      </c>
      <c r="H65" s="123">
        <v>11</v>
      </c>
      <c r="I65" s="77">
        <v>44</v>
      </c>
      <c r="J65" s="14">
        <v>14</v>
      </c>
      <c r="K65" s="74">
        <v>30</v>
      </c>
      <c r="L65" s="189"/>
      <c r="M65" s="194"/>
      <c r="N65" s="92"/>
      <c r="O65" s="195"/>
      <c r="P65" s="198"/>
      <c r="Q65" s="53"/>
      <c r="R65" s="53"/>
      <c r="S65" s="53"/>
      <c r="T65" s="199"/>
      <c r="U65" s="202"/>
      <c r="V65" s="64"/>
      <c r="W65" s="64"/>
      <c r="X65" s="64"/>
      <c r="Y65" s="203"/>
      <c r="Z65" s="217">
        <v>44</v>
      </c>
      <c r="AA65" s="69">
        <v>44</v>
      </c>
      <c r="AB65" s="69"/>
      <c r="AC65" s="69"/>
      <c r="AD65" s="69"/>
      <c r="AE65" s="151"/>
      <c r="AF65" s="19"/>
    </row>
    <row r="66" spans="1:32" ht="25.5" customHeight="1">
      <c r="A66" s="442" t="s">
        <v>205</v>
      </c>
      <c r="B66" s="436" t="s">
        <v>206</v>
      </c>
      <c r="C66" s="326"/>
      <c r="D66" s="308">
        <v>7</v>
      </c>
      <c r="E66" s="83"/>
      <c r="F66" s="183"/>
      <c r="G66" s="188">
        <v>40</v>
      </c>
      <c r="H66" s="123">
        <v>8</v>
      </c>
      <c r="I66" s="77">
        <v>32</v>
      </c>
      <c r="J66" s="116"/>
      <c r="K66" s="74">
        <v>32</v>
      </c>
      <c r="L66" s="189"/>
      <c r="M66" s="194"/>
      <c r="N66" s="92"/>
      <c r="O66" s="195"/>
      <c r="P66" s="198"/>
      <c r="Q66" s="53"/>
      <c r="R66" s="53"/>
      <c r="S66" s="53"/>
      <c r="T66" s="199"/>
      <c r="U66" s="202"/>
      <c r="V66" s="64"/>
      <c r="W66" s="64"/>
      <c r="X66" s="64"/>
      <c r="Y66" s="203"/>
      <c r="Z66" s="217">
        <v>32</v>
      </c>
      <c r="AA66" s="69"/>
      <c r="AB66" s="115">
        <v>32</v>
      </c>
      <c r="AC66" s="69"/>
      <c r="AD66" s="69"/>
      <c r="AE66" s="151"/>
      <c r="AF66" s="19"/>
    </row>
    <row r="67" spans="1:32" ht="36">
      <c r="A67" s="434" t="s">
        <v>119</v>
      </c>
      <c r="B67" s="433" t="s">
        <v>216</v>
      </c>
      <c r="C67" s="182"/>
      <c r="D67" s="83"/>
      <c r="E67" s="83"/>
      <c r="F67" s="183"/>
      <c r="G67" s="342">
        <f>G68+G69+G70</f>
        <v>313</v>
      </c>
      <c r="H67" s="309">
        <f>H68+H69+H70</f>
        <v>63</v>
      </c>
      <c r="I67" s="309">
        <f>I68+I69+I70</f>
        <v>250</v>
      </c>
      <c r="J67" s="309">
        <f>J68+J69</f>
        <v>170</v>
      </c>
      <c r="K67" s="309">
        <f>K68+K69+K70</f>
        <v>0</v>
      </c>
      <c r="L67" s="222"/>
      <c r="M67" s="194"/>
      <c r="N67" s="92"/>
      <c r="O67" s="195"/>
      <c r="P67" s="354"/>
      <c r="Q67" s="302"/>
      <c r="R67" s="302"/>
      <c r="S67" s="302"/>
      <c r="T67" s="199"/>
      <c r="U67" s="236">
        <v>48</v>
      </c>
      <c r="V67" s="66">
        <v>16</v>
      </c>
      <c r="W67" s="66"/>
      <c r="X67" s="66">
        <v>32</v>
      </c>
      <c r="Y67" s="362"/>
      <c r="Z67" s="237">
        <f>Z68+Z69+Z70</f>
        <v>202</v>
      </c>
      <c r="AA67" s="73">
        <f>AA68+AA69+AA70</f>
        <v>133</v>
      </c>
      <c r="AB67" s="73">
        <f>AB68+AB69+AB70</f>
        <v>69</v>
      </c>
      <c r="AC67" s="73"/>
      <c r="AD67" s="73"/>
      <c r="AE67" s="171"/>
      <c r="AF67" s="19"/>
    </row>
    <row r="68" spans="1:32" ht="16.5" customHeight="1">
      <c r="A68" s="442" t="s">
        <v>175</v>
      </c>
      <c r="B68" s="436" t="s">
        <v>207</v>
      </c>
      <c r="C68" s="182"/>
      <c r="D68" s="83">
        <v>7</v>
      </c>
      <c r="E68" s="83"/>
      <c r="F68" s="183"/>
      <c r="G68" s="188">
        <v>113</v>
      </c>
      <c r="H68" s="123">
        <v>23</v>
      </c>
      <c r="I68" s="77">
        <v>90</v>
      </c>
      <c r="J68" s="14">
        <v>90</v>
      </c>
      <c r="K68" s="74"/>
      <c r="L68" s="189"/>
      <c r="M68" s="194"/>
      <c r="N68" s="92"/>
      <c r="O68" s="195"/>
      <c r="P68" s="198"/>
      <c r="Q68" s="53"/>
      <c r="R68" s="53"/>
      <c r="S68" s="53"/>
      <c r="T68" s="199"/>
      <c r="U68" s="202">
        <v>48</v>
      </c>
      <c r="V68" s="64">
        <v>16</v>
      </c>
      <c r="W68" s="64"/>
      <c r="X68" s="64">
        <v>32</v>
      </c>
      <c r="Y68" s="203"/>
      <c r="Z68" s="217">
        <v>42</v>
      </c>
      <c r="AA68" s="69">
        <v>42</v>
      </c>
      <c r="AB68" s="69"/>
      <c r="AC68" s="69"/>
      <c r="AD68" s="69"/>
      <c r="AE68" s="151"/>
      <c r="AF68" s="19"/>
    </row>
    <row r="69" spans="1:32" ht="12.75">
      <c r="A69" s="442" t="s">
        <v>176</v>
      </c>
      <c r="B69" s="436" t="s">
        <v>208</v>
      </c>
      <c r="C69" s="182"/>
      <c r="D69" s="83">
        <v>8</v>
      </c>
      <c r="E69" s="83"/>
      <c r="F69" s="183"/>
      <c r="G69" s="188">
        <v>100</v>
      </c>
      <c r="H69" s="123">
        <v>20</v>
      </c>
      <c r="I69" s="77">
        <v>80</v>
      </c>
      <c r="J69" s="14">
        <v>80</v>
      </c>
      <c r="K69" s="74"/>
      <c r="L69" s="189"/>
      <c r="M69" s="194"/>
      <c r="N69" s="92"/>
      <c r="O69" s="195"/>
      <c r="P69" s="198"/>
      <c r="Q69" s="53"/>
      <c r="R69" s="53"/>
      <c r="S69" s="53"/>
      <c r="T69" s="199"/>
      <c r="U69" s="202"/>
      <c r="V69" s="64"/>
      <c r="W69" s="64"/>
      <c r="X69" s="64"/>
      <c r="Y69" s="203"/>
      <c r="Z69" s="217">
        <v>80</v>
      </c>
      <c r="AA69" s="69">
        <v>51</v>
      </c>
      <c r="AB69" s="69">
        <v>29</v>
      </c>
      <c r="AC69" s="69"/>
      <c r="AD69" s="69"/>
      <c r="AE69" s="151"/>
      <c r="AF69" s="19"/>
    </row>
    <row r="70" spans="1:32" s="50" customFormat="1" ht="39" customHeight="1">
      <c r="A70" s="442" t="s">
        <v>181</v>
      </c>
      <c r="B70" s="433" t="s">
        <v>90</v>
      </c>
      <c r="C70" s="182"/>
      <c r="D70" s="83"/>
      <c r="E70" s="83"/>
      <c r="F70" s="183"/>
      <c r="G70" s="228">
        <v>100</v>
      </c>
      <c r="H70" s="310">
        <v>20</v>
      </c>
      <c r="I70" s="78">
        <v>80</v>
      </c>
      <c r="J70" s="13"/>
      <c r="K70" s="75"/>
      <c r="L70" s="189"/>
      <c r="M70" s="194"/>
      <c r="N70" s="92"/>
      <c r="O70" s="195"/>
      <c r="P70" s="354"/>
      <c r="Q70" s="302"/>
      <c r="R70" s="302"/>
      <c r="S70" s="302"/>
      <c r="T70" s="199"/>
      <c r="U70" s="236"/>
      <c r="V70" s="66"/>
      <c r="W70" s="66"/>
      <c r="X70" s="66"/>
      <c r="Y70" s="203"/>
      <c r="Z70" s="217">
        <v>80</v>
      </c>
      <c r="AA70" s="69">
        <v>40</v>
      </c>
      <c r="AB70" s="69">
        <v>40</v>
      </c>
      <c r="AC70" s="69"/>
      <c r="AD70" s="69"/>
      <c r="AE70" s="151"/>
      <c r="AF70" s="19"/>
    </row>
    <row r="71" spans="1:32" s="51" customFormat="1" ht="22.5">
      <c r="A71" s="442" t="s">
        <v>182</v>
      </c>
      <c r="B71" s="436" t="s">
        <v>180</v>
      </c>
      <c r="C71" s="182"/>
      <c r="D71" s="83">
        <v>8</v>
      </c>
      <c r="E71" s="83"/>
      <c r="F71" s="183"/>
      <c r="G71" s="188">
        <v>100</v>
      </c>
      <c r="H71" s="123">
        <v>20</v>
      </c>
      <c r="I71" s="77">
        <v>80</v>
      </c>
      <c r="J71" s="14"/>
      <c r="K71" s="74"/>
      <c r="L71" s="189"/>
      <c r="M71" s="194"/>
      <c r="N71" s="92"/>
      <c r="O71" s="195"/>
      <c r="P71" s="198"/>
      <c r="Q71" s="53"/>
      <c r="R71" s="53"/>
      <c r="S71" s="53"/>
      <c r="T71" s="199"/>
      <c r="U71" s="202"/>
      <c r="V71" s="64"/>
      <c r="W71" s="64"/>
      <c r="X71" s="64"/>
      <c r="Y71" s="203"/>
      <c r="Z71" s="217">
        <v>80</v>
      </c>
      <c r="AA71" s="69">
        <v>40</v>
      </c>
      <c r="AB71" s="69">
        <v>40</v>
      </c>
      <c r="AC71" s="69"/>
      <c r="AD71" s="69"/>
      <c r="AE71" s="151"/>
      <c r="AF71" s="19"/>
    </row>
    <row r="72" spans="1:32" ht="51.75" customHeight="1">
      <c r="A72" s="315" t="s">
        <v>123</v>
      </c>
      <c r="B72" s="318" t="s">
        <v>122</v>
      </c>
      <c r="C72" s="224"/>
      <c r="D72" s="83"/>
      <c r="E72" s="83"/>
      <c r="F72" s="183"/>
      <c r="G72" s="228">
        <f>SUM(G73:G73)</f>
        <v>190</v>
      </c>
      <c r="H72" s="13">
        <v>40</v>
      </c>
      <c r="I72" s="78">
        <f>SUM(I73:I73)</f>
        <v>150</v>
      </c>
      <c r="J72" s="13">
        <v>150</v>
      </c>
      <c r="K72" s="75">
        <f>SUM(K73:K73)</f>
        <v>0</v>
      </c>
      <c r="L72" s="229"/>
      <c r="M72" s="194"/>
      <c r="N72" s="92"/>
      <c r="O72" s="195"/>
      <c r="P72" s="198"/>
      <c r="Q72" s="53"/>
      <c r="R72" s="53"/>
      <c r="S72" s="53"/>
      <c r="T72" s="199"/>
      <c r="U72" s="236">
        <v>78</v>
      </c>
      <c r="V72" s="66">
        <v>33</v>
      </c>
      <c r="W72" s="66"/>
      <c r="X72" s="66">
        <v>45</v>
      </c>
      <c r="Y72" s="362"/>
      <c r="Z72" s="237">
        <v>72</v>
      </c>
      <c r="AA72" s="73">
        <v>51</v>
      </c>
      <c r="AB72" s="73">
        <v>21</v>
      </c>
      <c r="AC72" s="69"/>
      <c r="AD72" s="69"/>
      <c r="AE72" s="151"/>
      <c r="AF72" s="19"/>
    </row>
    <row r="73" spans="1:32" ht="23.25" thickBot="1">
      <c r="A73" s="392" t="s">
        <v>183</v>
      </c>
      <c r="B73" s="393" t="s">
        <v>209</v>
      </c>
      <c r="C73" s="225"/>
      <c r="D73" s="157">
        <v>8</v>
      </c>
      <c r="E73" s="226"/>
      <c r="F73" s="227"/>
      <c r="G73" s="190">
        <v>190</v>
      </c>
      <c r="H73" s="47">
        <v>40</v>
      </c>
      <c r="I73" s="158">
        <v>150</v>
      </c>
      <c r="J73" s="47">
        <v>150</v>
      </c>
      <c r="K73" s="159">
        <v>0</v>
      </c>
      <c r="L73" s="230"/>
      <c r="M73" s="231"/>
      <c r="N73" s="167"/>
      <c r="O73" s="232"/>
      <c r="P73" s="233"/>
      <c r="Q73" s="234"/>
      <c r="R73" s="234"/>
      <c r="S73" s="234"/>
      <c r="T73" s="235"/>
      <c r="U73" s="204">
        <v>78</v>
      </c>
      <c r="V73" s="162">
        <v>33</v>
      </c>
      <c r="W73" s="162"/>
      <c r="X73" s="162">
        <v>45</v>
      </c>
      <c r="Y73" s="408"/>
      <c r="Z73" s="238">
        <v>72</v>
      </c>
      <c r="AA73" s="239">
        <v>51</v>
      </c>
      <c r="AB73" s="239">
        <v>21</v>
      </c>
      <c r="AC73" s="152"/>
      <c r="AD73" s="152"/>
      <c r="AE73" s="153"/>
      <c r="AF73" s="19"/>
    </row>
    <row r="74" spans="1:32" ht="12.75">
      <c r="A74" s="410" t="s">
        <v>32</v>
      </c>
      <c r="B74" s="412" t="s">
        <v>16</v>
      </c>
      <c r="C74" s="413" t="s">
        <v>17</v>
      </c>
      <c r="D74" s="414" t="s">
        <v>18</v>
      </c>
      <c r="E74" s="414" t="s">
        <v>19</v>
      </c>
      <c r="F74" s="415" t="s">
        <v>20</v>
      </c>
      <c r="G74" s="413">
        <v>7</v>
      </c>
      <c r="H74" s="414">
        <v>8</v>
      </c>
      <c r="I74" s="416">
        <v>9</v>
      </c>
      <c r="J74" s="417">
        <v>10</v>
      </c>
      <c r="K74" s="418">
        <v>11</v>
      </c>
      <c r="L74" s="419">
        <v>12</v>
      </c>
      <c r="M74" s="402">
        <v>13</v>
      </c>
      <c r="N74" s="403">
        <v>14</v>
      </c>
      <c r="O74" s="404">
        <v>15</v>
      </c>
      <c r="P74" s="405">
        <v>16</v>
      </c>
      <c r="Q74" s="406">
        <v>17</v>
      </c>
      <c r="R74" s="406">
        <v>18</v>
      </c>
      <c r="S74" s="406">
        <v>19</v>
      </c>
      <c r="T74" s="176">
        <v>20</v>
      </c>
      <c r="U74" s="179">
        <v>21</v>
      </c>
      <c r="V74" s="146">
        <v>22</v>
      </c>
      <c r="W74" s="146">
        <v>23</v>
      </c>
      <c r="X74" s="146">
        <v>24</v>
      </c>
      <c r="Y74" s="389">
        <v>25</v>
      </c>
      <c r="Z74" s="268">
        <v>26</v>
      </c>
      <c r="AA74" s="425">
        <v>27</v>
      </c>
      <c r="AB74" s="147">
        <v>29</v>
      </c>
      <c r="AC74" s="425">
        <v>30</v>
      </c>
      <c r="AD74" s="425">
        <v>31</v>
      </c>
      <c r="AE74" s="426">
        <v>32</v>
      </c>
      <c r="AF74" s="19"/>
    </row>
    <row r="75" spans="1:32" ht="26.25" customHeight="1">
      <c r="A75" s="316" t="s">
        <v>124</v>
      </c>
      <c r="B75" s="319" t="s">
        <v>142</v>
      </c>
      <c r="C75" s="240"/>
      <c r="D75" s="307"/>
      <c r="E75" s="307"/>
      <c r="F75" s="327"/>
      <c r="G75" s="343"/>
      <c r="H75" s="311"/>
      <c r="I75" s="101">
        <f>P75+U75+Z75</f>
        <v>1008</v>
      </c>
      <c r="J75" s="28"/>
      <c r="K75" s="76"/>
      <c r="L75" s="247"/>
      <c r="M75" s="206"/>
      <c r="N75" s="113"/>
      <c r="O75" s="207"/>
      <c r="P75" s="356">
        <v>540</v>
      </c>
      <c r="Q75" s="312"/>
      <c r="R75" s="312">
        <v>216</v>
      </c>
      <c r="S75" s="312"/>
      <c r="T75" s="357">
        <v>324</v>
      </c>
      <c r="U75" s="424">
        <v>468</v>
      </c>
      <c r="V75" s="313"/>
      <c r="W75" s="313">
        <v>216</v>
      </c>
      <c r="X75" s="313"/>
      <c r="Y75" s="365">
        <v>252</v>
      </c>
      <c r="Z75" s="218"/>
      <c r="AA75" s="115"/>
      <c r="AB75" s="115"/>
      <c r="AC75" s="314">
        <v>72</v>
      </c>
      <c r="AD75" s="115"/>
      <c r="AE75" s="164"/>
      <c r="AF75" s="19"/>
    </row>
    <row r="76" spans="1:32" ht="38.25" customHeight="1">
      <c r="A76" s="168" t="s">
        <v>126</v>
      </c>
      <c r="B76" s="320" t="s">
        <v>125</v>
      </c>
      <c r="C76" s="240"/>
      <c r="D76" s="84"/>
      <c r="E76" s="84"/>
      <c r="F76" s="241"/>
      <c r="G76" s="246"/>
      <c r="H76" s="31"/>
      <c r="I76" s="101">
        <v>540</v>
      </c>
      <c r="J76" s="28"/>
      <c r="K76" s="76"/>
      <c r="L76" s="247"/>
      <c r="M76" s="250"/>
      <c r="N76" s="99"/>
      <c r="O76" s="251"/>
      <c r="P76" s="358">
        <v>540</v>
      </c>
      <c r="Q76" s="119"/>
      <c r="R76" s="119">
        <v>216</v>
      </c>
      <c r="S76" s="119"/>
      <c r="T76" s="378">
        <v>324</v>
      </c>
      <c r="U76" s="256"/>
      <c r="V76" s="65"/>
      <c r="W76" s="65"/>
      <c r="X76" s="65"/>
      <c r="Y76" s="364"/>
      <c r="Z76" s="274"/>
      <c r="AA76" s="72"/>
      <c r="AB76" s="72"/>
      <c r="AC76" s="69"/>
      <c r="AD76" s="69"/>
      <c r="AE76" s="151"/>
      <c r="AF76" s="19"/>
    </row>
    <row r="77" spans="1:32" ht="30" customHeight="1">
      <c r="A77" s="168" t="s">
        <v>127</v>
      </c>
      <c r="B77" s="320" t="s">
        <v>128</v>
      </c>
      <c r="C77" s="240"/>
      <c r="D77" s="84"/>
      <c r="E77" s="84"/>
      <c r="F77" s="241"/>
      <c r="G77" s="246"/>
      <c r="H77" s="28"/>
      <c r="I77" s="101">
        <v>468</v>
      </c>
      <c r="J77" s="28"/>
      <c r="K77" s="76"/>
      <c r="L77" s="247"/>
      <c r="M77" s="250"/>
      <c r="N77" s="99"/>
      <c r="O77" s="251"/>
      <c r="P77" s="356"/>
      <c r="Q77" s="105"/>
      <c r="R77" s="105"/>
      <c r="S77" s="105"/>
      <c r="T77" s="357"/>
      <c r="U77" s="257">
        <v>468</v>
      </c>
      <c r="V77" s="120"/>
      <c r="W77" s="120">
        <v>216</v>
      </c>
      <c r="X77" s="120"/>
      <c r="Y77" s="366">
        <v>252</v>
      </c>
      <c r="Z77" s="274"/>
      <c r="AA77" s="72"/>
      <c r="AB77" s="72"/>
      <c r="AC77" s="69"/>
      <c r="AD77" s="69"/>
      <c r="AE77" s="151"/>
      <c r="AF77" s="19"/>
    </row>
    <row r="78" spans="1:32" ht="27" customHeight="1">
      <c r="A78" s="169" t="s">
        <v>141</v>
      </c>
      <c r="B78" s="319" t="s">
        <v>214</v>
      </c>
      <c r="C78" s="242"/>
      <c r="D78" s="84"/>
      <c r="E78" s="84"/>
      <c r="F78" s="241"/>
      <c r="G78" s="246"/>
      <c r="H78" s="28"/>
      <c r="I78" s="101">
        <v>72</v>
      </c>
      <c r="J78" s="109"/>
      <c r="K78" s="110"/>
      <c r="L78" s="248"/>
      <c r="M78" s="250"/>
      <c r="N78" s="99"/>
      <c r="O78" s="251"/>
      <c r="P78" s="356"/>
      <c r="Q78" s="105"/>
      <c r="R78" s="105"/>
      <c r="S78" s="105"/>
      <c r="T78" s="357"/>
      <c r="U78" s="256"/>
      <c r="V78" s="65"/>
      <c r="W78" s="65"/>
      <c r="X78" s="65"/>
      <c r="Y78" s="364"/>
      <c r="Z78" s="274"/>
      <c r="AA78" s="72"/>
      <c r="AB78" s="72"/>
      <c r="AC78" s="124">
        <v>72</v>
      </c>
      <c r="AD78" s="69"/>
      <c r="AE78" s="151"/>
      <c r="AF78" s="19"/>
    </row>
    <row r="79" spans="1:32" ht="28.5" customHeight="1">
      <c r="A79" s="168"/>
      <c r="B79" s="319" t="s">
        <v>145</v>
      </c>
      <c r="C79" s="224"/>
      <c r="D79" s="87"/>
      <c r="E79" s="117"/>
      <c r="F79" s="243"/>
      <c r="G79" s="228"/>
      <c r="H79" s="13"/>
      <c r="I79" s="276">
        <f>SUM(M79+P79+U79+Z79)</f>
        <v>5256</v>
      </c>
      <c r="J79" s="13"/>
      <c r="K79" s="75"/>
      <c r="L79" s="229"/>
      <c r="M79" s="252">
        <f>SUM(M8)</f>
        <v>1404</v>
      </c>
      <c r="N79" s="100">
        <f>SUM(N8)</f>
        <v>612</v>
      </c>
      <c r="O79" s="253">
        <f>SUM(O8)</f>
        <v>792</v>
      </c>
      <c r="P79" s="354">
        <f>SUM(P25+P75)</f>
        <v>1404</v>
      </c>
      <c r="Q79" s="277">
        <f>SUM(Q25+Q75)</f>
        <v>360</v>
      </c>
      <c r="R79" s="277">
        <f>SUM(R25+R75)</f>
        <v>216</v>
      </c>
      <c r="S79" s="55">
        <f>SUM(S25+S75)</f>
        <v>504</v>
      </c>
      <c r="T79" s="355">
        <f>SUM(T25+T75)</f>
        <v>324</v>
      </c>
      <c r="U79" s="236">
        <f>SUM(U24+U75)</f>
        <v>1404</v>
      </c>
      <c r="V79" s="66">
        <f>SUM(V24+V75)</f>
        <v>396</v>
      </c>
      <c r="W79" s="66">
        <f>SUM(W24+W75)</f>
        <v>216</v>
      </c>
      <c r="X79" s="66">
        <f>SUM(X24+X75)</f>
        <v>540</v>
      </c>
      <c r="Y79" s="362">
        <f>SUM(Y24+Y77)</f>
        <v>252</v>
      </c>
      <c r="Z79" s="237">
        <f>SUM(Z24+Z75)</f>
        <v>1044</v>
      </c>
      <c r="AA79" s="73">
        <f>SUM(AA24+AA75)</f>
        <v>612</v>
      </c>
      <c r="AB79" s="73">
        <f>SUM(AB24+AB75)</f>
        <v>432</v>
      </c>
      <c r="AC79" s="73">
        <f>SUM(AC24+AC75)</f>
        <v>72</v>
      </c>
      <c r="AD79" s="73"/>
      <c r="AE79" s="171"/>
      <c r="AF79" s="19"/>
    </row>
    <row r="80" spans="1:32" ht="17.25" customHeight="1">
      <c r="A80" s="169" t="s">
        <v>129</v>
      </c>
      <c r="B80" s="319" t="s">
        <v>130</v>
      </c>
      <c r="C80" s="242"/>
      <c r="D80" s="88"/>
      <c r="E80" s="88"/>
      <c r="F80" s="244"/>
      <c r="G80" s="249"/>
      <c r="H80" s="109"/>
      <c r="I80" s="78">
        <f>SUM(M80+P80+U80+Z80)</f>
        <v>288</v>
      </c>
      <c r="J80" s="109"/>
      <c r="K80" s="110"/>
      <c r="L80" s="248"/>
      <c r="M80" s="254">
        <v>72</v>
      </c>
      <c r="N80" s="111"/>
      <c r="O80" s="255"/>
      <c r="P80" s="353">
        <v>72</v>
      </c>
      <c r="Q80" s="53"/>
      <c r="R80" s="53"/>
      <c r="S80" s="53"/>
      <c r="T80" s="178"/>
      <c r="U80" s="180">
        <v>72</v>
      </c>
      <c r="V80" s="106"/>
      <c r="W80" s="106"/>
      <c r="X80" s="106"/>
      <c r="Y80" s="361"/>
      <c r="Z80" s="269">
        <v>72</v>
      </c>
      <c r="AA80" s="115"/>
      <c r="AB80" s="115"/>
      <c r="AC80" s="115"/>
      <c r="AD80" s="115"/>
      <c r="AE80" s="164"/>
      <c r="AF80" s="19"/>
    </row>
    <row r="81" spans="1:32" ht="27" customHeight="1">
      <c r="A81" s="169" t="s">
        <v>144</v>
      </c>
      <c r="B81" s="319" t="s">
        <v>143</v>
      </c>
      <c r="C81" s="242"/>
      <c r="D81" s="87"/>
      <c r="E81" s="117"/>
      <c r="F81" s="243"/>
      <c r="G81" s="249"/>
      <c r="H81" s="109"/>
      <c r="I81" s="78">
        <f>SUM(M81+P81+U81+Z81)</f>
        <v>300</v>
      </c>
      <c r="J81" s="109"/>
      <c r="K81" s="110"/>
      <c r="L81" s="248"/>
      <c r="M81" s="254">
        <v>85</v>
      </c>
      <c r="N81" s="111"/>
      <c r="O81" s="255"/>
      <c r="P81" s="353">
        <v>43</v>
      </c>
      <c r="Q81" s="53"/>
      <c r="R81" s="53"/>
      <c r="S81" s="53"/>
      <c r="T81" s="178"/>
      <c r="U81" s="180">
        <v>15</v>
      </c>
      <c r="V81" s="106"/>
      <c r="W81" s="106"/>
      <c r="X81" s="106"/>
      <c r="Y81" s="361"/>
      <c r="Z81" s="269">
        <v>157</v>
      </c>
      <c r="AA81" s="107"/>
      <c r="AB81" s="107"/>
      <c r="AC81" s="69"/>
      <c r="AD81" s="69"/>
      <c r="AE81" s="151"/>
      <c r="AF81" s="19"/>
    </row>
    <row r="82" spans="1:32" ht="22.5" customHeight="1">
      <c r="A82" s="169" t="s">
        <v>131</v>
      </c>
      <c r="B82" s="319" t="s">
        <v>48</v>
      </c>
      <c r="C82" s="242"/>
      <c r="D82" s="87"/>
      <c r="E82" s="117"/>
      <c r="F82" s="243"/>
      <c r="G82" s="249"/>
      <c r="H82" s="109"/>
      <c r="I82" s="78">
        <f>SUM(AD82+AE82)</f>
        <v>72</v>
      </c>
      <c r="J82" s="109"/>
      <c r="K82" s="110"/>
      <c r="L82" s="248"/>
      <c r="M82" s="206"/>
      <c r="N82" s="113"/>
      <c r="O82" s="207"/>
      <c r="P82" s="209"/>
      <c r="Q82" s="114"/>
      <c r="R82" s="114"/>
      <c r="S82" s="114"/>
      <c r="T82" s="210"/>
      <c r="U82" s="214"/>
      <c r="V82" s="112"/>
      <c r="W82" s="112"/>
      <c r="X82" s="112"/>
      <c r="Y82" s="363"/>
      <c r="Z82" s="275"/>
      <c r="AA82" s="107"/>
      <c r="AB82" s="107"/>
      <c r="AC82" s="69"/>
      <c r="AD82" s="121"/>
      <c r="AE82" s="172">
        <v>72</v>
      </c>
      <c r="AF82" s="19"/>
    </row>
    <row r="83" spans="1:32" ht="12.75">
      <c r="A83" s="169" t="s">
        <v>132</v>
      </c>
      <c r="B83" s="319" t="s">
        <v>212</v>
      </c>
      <c r="C83" s="242"/>
      <c r="D83" s="87"/>
      <c r="E83" s="117"/>
      <c r="F83" s="243"/>
      <c r="G83" s="249"/>
      <c r="H83" s="109"/>
      <c r="I83" s="78">
        <v>144</v>
      </c>
      <c r="J83" s="109"/>
      <c r="K83" s="110"/>
      <c r="L83" s="248"/>
      <c r="M83" s="254"/>
      <c r="N83" s="111"/>
      <c r="O83" s="255"/>
      <c r="P83" s="353"/>
      <c r="Q83" s="53"/>
      <c r="R83" s="53"/>
      <c r="S83" s="53"/>
      <c r="T83" s="178"/>
      <c r="U83" s="180"/>
      <c r="V83" s="106"/>
      <c r="W83" s="106"/>
      <c r="X83" s="106"/>
      <c r="Y83" s="361"/>
      <c r="Z83" s="269"/>
      <c r="AA83" s="107"/>
      <c r="AB83" s="107"/>
      <c r="AC83" s="69"/>
      <c r="AD83" s="121">
        <v>144</v>
      </c>
      <c r="AE83" s="172"/>
      <c r="AF83" s="19"/>
    </row>
    <row r="84" spans="1:32" ht="36" customHeight="1">
      <c r="A84" s="169" t="s">
        <v>133</v>
      </c>
      <c r="B84" s="319" t="s">
        <v>213</v>
      </c>
      <c r="C84" s="242"/>
      <c r="D84" s="87"/>
      <c r="E84" s="117"/>
      <c r="F84" s="243"/>
      <c r="G84" s="249"/>
      <c r="H84" s="109"/>
      <c r="I84" s="78">
        <v>72</v>
      </c>
      <c r="J84" s="109"/>
      <c r="K84" s="110"/>
      <c r="L84" s="248"/>
      <c r="M84" s="254"/>
      <c r="N84" s="111"/>
      <c r="O84" s="255"/>
      <c r="P84" s="353"/>
      <c r="Q84" s="53"/>
      <c r="R84" s="53"/>
      <c r="S84" s="53"/>
      <c r="T84" s="178"/>
      <c r="U84" s="180"/>
      <c r="V84" s="106"/>
      <c r="W84" s="106"/>
      <c r="X84" s="106"/>
      <c r="Y84" s="361"/>
      <c r="Z84" s="269"/>
      <c r="AA84" s="107"/>
      <c r="AB84" s="107"/>
      <c r="AC84" s="69"/>
      <c r="AD84" s="69"/>
      <c r="AE84" s="172">
        <v>72</v>
      </c>
      <c r="AF84" s="19"/>
    </row>
    <row r="85" spans="1:33" ht="36.75" customHeight="1" thickBot="1">
      <c r="A85" s="170" t="s">
        <v>134</v>
      </c>
      <c r="B85" s="321" t="s">
        <v>28</v>
      </c>
      <c r="C85" s="225"/>
      <c r="D85" s="260"/>
      <c r="E85" s="261"/>
      <c r="F85" s="262"/>
      <c r="G85" s="245"/>
      <c r="H85" s="166"/>
      <c r="I85" s="173">
        <f>SUM(M85+P85+U85+Z85)</f>
        <v>236</v>
      </c>
      <c r="J85" s="380"/>
      <c r="K85" s="174"/>
      <c r="L85" s="420"/>
      <c r="M85" s="196">
        <v>78</v>
      </c>
      <c r="N85" s="160">
        <v>34</v>
      </c>
      <c r="O85" s="197">
        <v>44</v>
      </c>
      <c r="P85" s="367">
        <v>48</v>
      </c>
      <c r="Q85" s="161">
        <v>20</v>
      </c>
      <c r="R85" s="161"/>
      <c r="S85" s="161">
        <v>28</v>
      </c>
      <c r="T85" s="200"/>
      <c r="U85" s="204">
        <v>52</v>
      </c>
      <c r="V85" s="162">
        <v>22</v>
      </c>
      <c r="W85" s="162"/>
      <c r="X85" s="162">
        <v>30</v>
      </c>
      <c r="Y85" s="205"/>
      <c r="Z85" s="223">
        <v>58</v>
      </c>
      <c r="AA85" s="152">
        <v>34</v>
      </c>
      <c r="AB85" s="152">
        <v>24</v>
      </c>
      <c r="AC85" s="152"/>
      <c r="AD85" s="152"/>
      <c r="AE85" s="153"/>
      <c r="AF85" s="19"/>
      <c r="AG85" s="12"/>
    </row>
    <row r="86" spans="1:32" ht="13.5" thickBot="1">
      <c r="A86" s="32"/>
      <c r="B86" s="37" t="s">
        <v>27</v>
      </c>
      <c r="C86" s="411"/>
      <c r="D86" s="32"/>
      <c r="E86" s="32"/>
      <c r="F86" s="32"/>
      <c r="G86" s="32"/>
      <c r="H86" s="29"/>
      <c r="I86" s="122">
        <f>SUM(M86+P86+U86+Z86)</f>
        <v>6080</v>
      </c>
      <c r="J86" s="278"/>
      <c r="K86" s="387"/>
      <c r="L86" s="279"/>
      <c r="M86" s="98">
        <f>SUM(M79:M85)</f>
        <v>1639</v>
      </c>
      <c r="N86" s="98">
        <f>SUM(N85+N8)</f>
        <v>646</v>
      </c>
      <c r="O86" s="98">
        <f>SUM(O85+O8)</f>
        <v>836</v>
      </c>
      <c r="P86" s="421">
        <f>SUM(P79:P85)</f>
        <v>1567</v>
      </c>
      <c r="Q86" s="422">
        <f>SUM(Q85+Q79)</f>
        <v>380</v>
      </c>
      <c r="R86" s="422">
        <v>216</v>
      </c>
      <c r="S86" s="422">
        <f>SUM(S85+S79)</f>
        <v>532</v>
      </c>
      <c r="T86" s="423">
        <v>324</v>
      </c>
      <c r="U86" s="374">
        <f>SUM(U79:U85)</f>
        <v>1543</v>
      </c>
      <c r="V86" s="63">
        <f>SUM(V85+V79)</f>
        <v>418</v>
      </c>
      <c r="W86" s="63">
        <v>216</v>
      </c>
      <c r="X86" s="63">
        <f>SUM(X85+X79)</f>
        <v>570</v>
      </c>
      <c r="Y86" s="63">
        <v>252</v>
      </c>
      <c r="Z86" s="68">
        <f>SUM(Z79:Z85)</f>
        <v>1331</v>
      </c>
      <c r="AA86" s="68">
        <f>SUM(AA85+AA79)</f>
        <v>646</v>
      </c>
      <c r="AB86" s="68">
        <f>SUM(AB85+AB79)</f>
        <v>456</v>
      </c>
      <c r="AC86" s="68">
        <v>72</v>
      </c>
      <c r="AD86" s="68">
        <v>144</v>
      </c>
      <c r="AE86" s="68">
        <v>72</v>
      </c>
      <c r="AF86" s="19"/>
    </row>
    <row r="87" spans="1:32" ht="12.75">
      <c r="A87" s="280"/>
      <c r="B87" s="258"/>
      <c r="C87" s="929" t="s">
        <v>27</v>
      </c>
      <c r="D87" s="930"/>
      <c r="E87" s="945" t="s">
        <v>135</v>
      </c>
      <c r="F87" s="946"/>
      <c r="G87" s="946"/>
      <c r="H87" s="947"/>
      <c r="I87" s="154"/>
      <c r="J87" s="163"/>
      <c r="K87" s="154"/>
      <c r="L87" s="385"/>
      <c r="M87" s="192">
        <v>15</v>
      </c>
      <c r="N87" s="155">
        <v>13</v>
      </c>
      <c r="O87" s="193">
        <v>13</v>
      </c>
      <c r="P87" s="351">
        <v>15</v>
      </c>
      <c r="Q87" s="53">
        <v>13</v>
      </c>
      <c r="R87" s="53"/>
      <c r="S87" s="53">
        <v>14</v>
      </c>
      <c r="T87" s="199"/>
      <c r="U87" s="375">
        <v>16</v>
      </c>
      <c r="V87" s="156">
        <v>14</v>
      </c>
      <c r="W87" s="156"/>
      <c r="X87" s="156">
        <v>15</v>
      </c>
      <c r="Y87" s="201"/>
      <c r="Z87" s="216">
        <v>19</v>
      </c>
      <c r="AA87" s="148">
        <v>16</v>
      </c>
      <c r="AB87" s="148">
        <v>10</v>
      </c>
      <c r="AC87" s="148"/>
      <c r="AD87" s="148"/>
      <c r="AE87" s="149"/>
      <c r="AF87" s="19"/>
    </row>
    <row r="88" spans="1:32" ht="12.75">
      <c r="A88" s="34"/>
      <c r="B88" s="258"/>
      <c r="C88" s="931"/>
      <c r="D88" s="932"/>
      <c r="E88" s="926" t="s">
        <v>136</v>
      </c>
      <c r="F88" s="927"/>
      <c r="G88" s="927"/>
      <c r="H88" s="928"/>
      <c r="I88" s="14"/>
      <c r="J88" s="17"/>
      <c r="K88" s="14"/>
      <c r="L88" s="384"/>
      <c r="M88" s="194"/>
      <c r="N88" s="92"/>
      <c r="O88" s="195"/>
      <c r="P88" s="352"/>
      <c r="Q88" s="53"/>
      <c r="R88" s="53"/>
      <c r="S88" s="53"/>
      <c r="T88" s="199"/>
      <c r="U88" s="369">
        <v>2</v>
      </c>
      <c r="V88" s="64"/>
      <c r="W88" s="64"/>
      <c r="X88" s="64"/>
      <c r="Y88" s="203"/>
      <c r="Z88" s="217">
        <v>2</v>
      </c>
      <c r="AA88" s="69"/>
      <c r="AB88" s="69"/>
      <c r="AC88" s="69"/>
      <c r="AD88" s="69"/>
      <c r="AE88" s="151"/>
      <c r="AF88" s="19"/>
    </row>
    <row r="89" spans="1:32" ht="12.75">
      <c r="A89" s="34"/>
      <c r="B89" s="5"/>
      <c r="C89" s="931"/>
      <c r="D89" s="932"/>
      <c r="E89" s="926" t="s">
        <v>137</v>
      </c>
      <c r="F89" s="927"/>
      <c r="G89" s="927"/>
      <c r="H89" s="928"/>
      <c r="I89" s="14"/>
      <c r="J89" s="17"/>
      <c r="K89" s="14"/>
      <c r="L89" s="384"/>
      <c r="M89" s="194">
        <v>6</v>
      </c>
      <c r="N89" s="92"/>
      <c r="O89" s="195"/>
      <c r="P89" s="352">
        <v>5</v>
      </c>
      <c r="Q89" s="53"/>
      <c r="R89" s="53"/>
      <c r="S89" s="53"/>
      <c r="T89" s="199"/>
      <c r="U89" s="369">
        <v>2</v>
      </c>
      <c r="V89" s="64"/>
      <c r="W89" s="64"/>
      <c r="X89" s="64"/>
      <c r="Y89" s="203"/>
      <c r="Z89" s="217">
        <v>3</v>
      </c>
      <c r="AA89" s="69"/>
      <c r="AB89" s="69"/>
      <c r="AC89" s="69"/>
      <c r="AD89" s="69"/>
      <c r="AE89" s="151"/>
      <c r="AF89" s="19"/>
    </row>
    <row r="90" spans="1:32" ht="12.75">
      <c r="A90" s="34"/>
      <c r="B90" s="5"/>
      <c r="C90" s="931"/>
      <c r="D90" s="932"/>
      <c r="E90" s="926" t="s">
        <v>138</v>
      </c>
      <c r="F90" s="927"/>
      <c r="G90" s="927"/>
      <c r="H90" s="928"/>
      <c r="I90" s="14"/>
      <c r="J90" s="17"/>
      <c r="K90" s="14"/>
      <c r="L90" s="384"/>
      <c r="M90" s="194">
        <v>6</v>
      </c>
      <c r="N90" s="92"/>
      <c r="O90" s="195"/>
      <c r="P90" s="352">
        <v>11</v>
      </c>
      <c r="Q90" s="53"/>
      <c r="R90" s="53"/>
      <c r="S90" s="53"/>
      <c r="T90" s="199"/>
      <c r="U90" s="369">
        <v>7</v>
      </c>
      <c r="V90" s="64"/>
      <c r="W90" s="64"/>
      <c r="X90" s="64"/>
      <c r="Y90" s="203"/>
      <c r="Z90" s="217">
        <v>10</v>
      </c>
      <c r="AA90" s="69"/>
      <c r="AB90" s="69"/>
      <c r="AC90" s="69"/>
      <c r="AD90" s="69"/>
      <c r="AE90" s="151"/>
      <c r="AF90" s="19"/>
    </row>
    <row r="91" spans="1:32" ht="13.5" thickBot="1">
      <c r="A91" s="34"/>
      <c r="B91" s="5"/>
      <c r="C91" s="933"/>
      <c r="D91" s="934"/>
      <c r="E91" s="942" t="s">
        <v>139</v>
      </c>
      <c r="F91" s="943"/>
      <c r="G91" s="943"/>
      <c r="H91" s="944"/>
      <c r="I91" s="47"/>
      <c r="J91" s="259"/>
      <c r="K91" s="14"/>
      <c r="L91" s="386"/>
      <c r="M91" s="196">
        <v>8</v>
      </c>
      <c r="N91" s="160"/>
      <c r="O91" s="197"/>
      <c r="P91" s="350">
        <v>2</v>
      </c>
      <c r="Q91" s="161"/>
      <c r="R91" s="161"/>
      <c r="S91" s="161"/>
      <c r="T91" s="200"/>
      <c r="U91" s="373"/>
      <c r="V91" s="162"/>
      <c r="W91" s="162"/>
      <c r="X91" s="162"/>
      <c r="Y91" s="205"/>
      <c r="Z91" s="223"/>
      <c r="AA91" s="152"/>
      <c r="AB91" s="152"/>
      <c r="AC91" s="152"/>
      <c r="AD91" s="152"/>
      <c r="AE91" s="153"/>
      <c r="AF91" s="19"/>
    </row>
    <row r="92" spans="1:32" ht="12.75">
      <c r="A92" s="34"/>
      <c r="B92" s="5"/>
      <c r="C92" s="34"/>
      <c r="D92" s="34"/>
      <c r="E92" s="35"/>
      <c r="F92" s="35"/>
      <c r="G92" s="35"/>
      <c r="H92" s="35"/>
      <c r="I92" s="35"/>
      <c r="J92" s="35"/>
      <c r="K92" s="35"/>
      <c r="L92" s="35"/>
      <c r="M92" s="34"/>
      <c r="N92" s="34"/>
      <c r="O92" s="34"/>
      <c r="P92" s="26"/>
      <c r="Q92" s="34"/>
      <c r="R92" s="34"/>
      <c r="S92" s="34"/>
      <c r="T92" s="26"/>
      <c r="U92" s="26"/>
      <c r="V92" s="26"/>
      <c r="W92" s="26"/>
      <c r="X92" s="34"/>
      <c r="Y92" s="34"/>
      <c r="Z92" s="34"/>
      <c r="AA92" s="34"/>
      <c r="AB92" s="34"/>
      <c r="AC92" s="36"/>
      <c r="AD92" s="36"/>
      <c r="AE92" s="36"/>
      <c r="AF92" s="19"/>
    </row>
    <row r="93" spans="1:32" ht="12.75">
      <c r="A93" s="6"/>
      <c r="B93" s="938" t="s">
        <v>221</v>
      </c>
      <c r="C93" s="938"/>
      <c r="D93" s="938"/>
      <c r="E93" s="938"/>
      <c r="F93" s="938"/>
      <c r="G93" s="19"/>
      <c r="H93" s="19"/>
      <c r="I93" s="19"/>
      <c r="J93" s="20"/>
      <c r="K93" s="20"/>
      <c r="L93" s="20"/>
      <c r="M93" s="15"/>
      <c r="N93" s="6"/>
      <c r="O93" s="6"/>
      <c r="P93" s="6"/>
      <c r="Q93" s="6"/>
      <c r="R93" s="6"/>
      <c r="S93" s="6"/>
      <c r="T93" s="6"/>
      <c r="U93" s="6"/>
      <c r="V93" s="6"/>
      <c r="W93" s="6"/>
      <c r="X93" s="6"/>
      <c r="Y93" s="6"/>
      <c r="Z93" s="6"/>
      <c r="AA93" s="6"/>
      <c r="AB93" s="6"/>
      <c r="AC93" s="19"/>
      <c r="AD93" s="19"/>
      <c r="AE93" s="19"/>
      <c r="AF93" s="19"/>
    </row>
    <row r="94" spans="1:32" ht="17.25" customHeight="1">
      <c r="A94" s="6"/>
      <c r="B94" s="938"/>
      <c r="C94" s="938"/>
      <c r="D94" s="938"/>
      <c r="E94" s="938"/>
      <c r="F94" s="938"/>
      <c r="G94" s="912"/>
      <c r="H94" s="912"/>
      <c r="I94" s="912"/>
      <c r="J94" s="912"/>
      <c r="K94" s="912"/>
      <c r="L94" s="912"/>
      <c r="M94" s="15"/>
      <c r="N94" s="6"/>
      <c r="O94" s="6"/>
      <c r="P94" s="6"/>
      <c r="Q94" s="6"/>
      <c r="R94" s="6"/>
      <c r="S94" s="6"/>
      <c r="T94" s="6"/>
      <c r="U94" s="6"/>
      <c r="V94" s="6"/>
      <c r="W94" s="6"/>
      <c r="X94" s="6"/>
      <c r="Y94" s="6"/>
      <c r="Z94" s="6"/>
      <c r="AA94" s="6"/>
      <c r="AB94" s="6"/>
      <c r="AC94" s="19"/>
      <c r="AD94" s="19"/>
      <c r="AE94" s="19"/>
      <c r="AF94" s="19"/>
    </row>
    <row r="95" spans="1:32" ht="14.25" customHeight="1">
      <c r="A95" s="6"/>
      <c r="B95" s="49"/>
      <c r="C95" s="49"/>
      <c r="D95" s="49"/>
      <c r="E95" s="49"/>
      <c r="F95" s="49"/>
      <c r="G95" s="48"/>
      <c r="H95" s="48"/>
      <c r="I95" s="48"/>
      <c r="J95" s="48"/>
      <c r="K95" s="48"/>
      <c r="L95" s="48"/>
      <c r="M95" s="15"/>
      <c r="N95" s="6"/>
      <c r="O95" s="6"/>
      <c r="P95" s="6"/>
      <c r="Q95" s="6"/>
      <c r="R95" s="6"/>
      <c r="S95" s="6"/>
      <c r="T95" s="6"/>
      <c r="U95" s="6"/>
      <c r="V95" s="6"/>
      <c r="W95" s="6"/>
      <c r="X95" s="6"/>
      <c r="Y95" s="6"/>
      <c r="Z95" s="6"/>
      <c r="AA95" s="6"/>
      <c r="AB95" s="6"/>
      <c r="AC95" s="19"/>
      <c r="AD95" s="19"/>
      <c r="AE95" s="19"/>
      <c r="AF95" s="19"/>
    </row>
    <row r="96" spans="1:32" ht="14.25" customHeight="1">
      <c r="A96" s="18"/>
      <c r="B96" s="938" t="s">
        <v>222</v>
      </c>
      <c r="C96" s="938"/>
      <c r="D96" s="938"/>
      <c r="E96" s="938"/>
      <c r="F96" s="938"/>
      <c r="G96" s="19"/>
      <c r="H96" s="19"/>
      <c r="I96" s="19"/>
      <c r="J96" s="20"/>
      <c r="K96" s="20"/>
      <c r="L96" s="20"/>
      <c r="M96" s="15"/>
      <c r="N96" s="6"/>
      <c r="O96" s="6"/>
      <c r="P96" s="6"/>
      <c r="Q96" s="6"/>
      <c r="R96" s="6"/>
      <c r="S96" s="6"/>
      <c r="T96" s="6"/>
      <c r="U96" s="6"/>
      <c r="V96" s="6"/>
      <c r="W96" s="6"/>
      <c r="X96" s="6"/>
      <c r="Y96" s="6"/>
      <c r="Z96" s="6"/>
      <c r="AA96" s="6"/>
      <c r="AB96" s="6"/>
      <c r="AC96" s="19"/>
      <c r="AD96" s="19"/>
      <c r="AE96" s="19"/>
      <c r="AF96" s="19"/>
    </row>
    <row r="97" spans="1:32" ht="12.75" customHeight="1">
      <c r="A97" s="18"/>
      <c r="B97" s="938"/>
      <c r="C97" s="938"/>
      <c r="D97" s="938"/>
      <c r="E97" s="938"/>
      <c r="F97" s="938"/>
      <c r="G97" s="912"/>
      <c r="H97" s="912"/>
      <c r="I97" s="912"/>
      <c r="J97" s="912"/>
      <c r="K97" s="912"/>
      <c r="L97" s="912"/>
      <c r="M97" s="15"/>
      <c r="N97" s="6"/>
      <c r="O97" s="6"/>
      <c r="P97" s="6"/>
      <c r="Q97" s="6"/>
      <c r="R97" s="6"/>
      <c r="S97" s="6"/>
      <c r="T97" s="6"/>
      <c r="U97" s="6"/>
      <c r="V97" s="6"/>
      <c r="W97" s="6"/>
      <c r="X97" s="6"/>
      <c r="Y97" s="6"/>
      <c r="Z97" s="6"/>
      <c r="AA97" s="6"/>
      <c r="AB97" s="6"/>
      <c r="AC97" s="19"/>
      <c r="AD97" s="19"/>
      <c r="AE97" s="19"/>
      <c r="AF97" s="19"/>
    </row>
    <row r="98" spans="1:28" ht="12.75">
      <c r="A98" s="6"/>
      <c r="J98" s="15"/>
      <c r="K98" s="15"/>
      <c r="L98" s="15"/>
      <c r="M98" s="15"/>
      <c r="N98" s="6"/>
      <c r="O98" s="6"/>
      <c r="P98" s="6"/>
      <c r="Q98" s="6"/>
      <c r="R98" s="6"/>
      <c r="S98" s="6"/>
      <c r="T98" s="6"/>
      <c r="U98" s="6"/>
      <c r="V98" s="6"/>
      <c r="W98" s="6"/>
      <c r="X98" s="6"/>
      <c r="Y98" s="6"/>
      <c r="Z98" s="6"/>
      <c r="AA98" s="6"/>
      <c r="AB98" s="6"/>
    </row>
    <row r="99" spans="3:28" ht="12.75">
      <c r="C99" s="4"/>
      <c r="D99" s="4"/>
      <c r="E99" s="4"/>
      <c r="F99" s="4"/>
      <c r="G99" s="4"/>
      <c r="H99" s="3"/>
      <c r="I99" s="3"/>
      <c r="J99" s="3"/>
      <c r="K99" s="16"/>
      <c r="L99" s="16"/>
      <c r="M99" s="16"/>
      <c r="N99" s="3"/>
      <c r="O99" s="3"/>
      <c r="P99" s="3"/>
      <c r="Q99" s="4"/>
      <c r="R99" s="4"/>
      <c r="S99" s="4"/>
      <c r="T99" s="3"/>
      <c r="U99" s="3"/>
      <c r="V99" s="3"/>
      <c r="W99" s="3"/>
      <c r="X99" s="3"/>
      <c r="Y99" s="3"/>
      <c r="Z99" s="3"/>
      <c r="AA99" s="3"/>
      <c r="AB99" s="3"/>
    </row>
    <row r="100" spans="3:28" ht="12.75">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sheetData>
  <sheetProtection/>
  <mergeCells count="33">
    <mergeCell ref="C2:F2"/>
    <mergeCell ref="L3:L6"/>
    <mergeCell ref="E90:H90"/>
    <mergeCell ref="D1:AE1"/>
    <mergeCell ref="I2:L2"/>
    <mergeCell ref="K3:K6"/>
    <mergeCell ref="G2:G6"/>
    <mergeCell ref="H2:H6"/>
    <mergeCell ref="Z4:Z6"/>
    <mergeCell ref="M2:AE2"/>
    <mergeCell ref="X4:Y4"/>
    <mergeCell ref="AB5:AE5"/>
    <mergeCell ref="U3:X3"/>
    <mergeCell ref="S4:T4"/>
    <mergeCell ref="AB4:AE4"/>
    <mergeCell ref="Z3:AE3"/>
    <mergeCell ref="C87:D91"/>
    <mergeCell ref="P3:T3"/>
    <mergeCell ref="E89:H89"/>
    <mergeCell ref="B96:F97"/>
    <mergeCell ref="M4:M6"/>
    <mergeCell ref="P4:P6"/>
    <mergeCell ref="B93:F94"/>
    <mergeCell ref="G94:L94"/>
    <mergeCell ref="E91:H91"/>
    <mergeCell ref="E87:H87"/>
    <mergeCell ref="G97:L97"/>
    <mergeCell ref="J3:J6"/>
    <mergeCell ref="M3:O3"/>
    <mergeCell ref="U4:U6"/>
    <mergeCell ref="Q5:R5"/>
    <mergeCell ref="Q4:R4"/>
    <mergeCell ref="E88:H88"/>
  </mergeCells>
  <printOptions horizontalCentered="1"/>
  <pageMargins left="0.984251968503937" right="0.5905511811023623" top="0.4330708661417323" bottom="0.15748031496062992" header="0" footer="0"/>
  <pageSetup horizontalDpi="600" verticalDpi="600" orientation="landscape" paperSize="9" scale="63" r:id="rId1"/>
  <rowBreaks count="2" manualBreakCount="2">
    <brk id="44" max="31" man="1"/>
    <brk id="73" max="31" man="1"/>
  </rowBreaks>
  <colBreaks count="1" manualBreakCount="1">
    <brk id="31" max="109" man="1"/>
  </colBreaks>
</worksheet>
</file>

<file path=xl/worksheets/sheet4.xml><?xml version="1.0" encoding="utf-8"?>
<worksheet xmlns="http://schemas.openxmlformats.org/spreadsheetml/2006/main" xmlns:r="http://schemas.openxmlformats.org/officeDocument/2006/relationships">
  <dimension ref="A1:AB103"/>
  <sheetViews>
    <sheetView tabSelected="1" view="pageBreakPreview" zoomScaleSheetLayoutView="100" zoomScalePageLayoutView="0" workbookViewId="0" topLeftCell="A76">
      <selection activeCell="E87" sqref="E87"/>
    </sheetView>
  </sheetViews>
  <sheetFormatPr defaultColWidth="9.125" defaultRowHeight="12.75"/>
  <cols>
    <col min="1" max="1" width="0.875" style="536" customWidth="1"/>
    <col min="2" max="2" width="9.125" style="536" customWidth="1"/>
    <col min="3" max="3" width="28.875" style="536" customWidth="1"/>
    <col min="4" max="27" width="4.50390625" style="536" customWidth="1"/>
    <col min="28" max="16384" width="9.125" style="536" customWidth="1"/>
  </cols>
  <sheetData>
    <row r="1" spans="2:27" ht="13.5" thickBot="1">
      <c r="B1" s="658"/>
      <c r="C1" s="1025" t="s">
        <v>341</v>
      </c>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row>
    <row r="2" spans="2:27" ht="38.25" customHeight="1" thickBot="1">
      <c r="B2" s="1043" t="s">
        <v>1</v>
      </c>
      <c r="C2" s="1027" t="s">
        <v>282</v>
      </c>
      <c r="D2" s="987" t="s">
        <v>217</v>
      </c>
      <c r="E2" s="990"/>
      <c r="F2" s="990"/>
      <c r="G2" s="984" t="s">
        <v>285</v>
      </c>
      <c r="H2" s="1004" t="s">
        <v>286</v>
      </c>
      <c r="I2" s="987" t="s">
        <v>295</v>
      </c>
      <c r="J2" s="990"/>
      <c r="K2" s="990"/>
      <c r="L2" s="990"/>
      <c r="M2" s="990"/>
      <c r="N2" s="990"/>
      <c r="O2" s="1003"/>
      <c r="P2" s="987" t="s">
        <v>298</v>
      </c>
      <c r="Q2" s="990"/>
      <c r="R2" s="990"/>
      <c r="S2" s="990"/>
      <c r="T2" s="990"/>
      <c r="U2" s="990"/>
      <c r="V2" s="990"/>
      <c r="W2" s="990"/>
      <c r="X2" s="990"/>
      <c r="Y2" s="990"/>
      <c r="Z2" s="990"/>
      <c r="AA2" s="990"/>
    </row>
    <row r="3" spans="2:27" ht="26.25" customHeight="1" thickBot="1">
      <c r="B3" s="1044"/>
      <c r="C3" s="1028"/>
      <c r="D3" s="1030" t="s">
        <v>283</v>
      </c>
      <c r="E3" s="984" t="s">
        <v>434</v>
      </c>
      <c r="F3" s="1033" t="s">
        <v>284</v>
      </c>
      <c r="G3" s="985"/>
      <c r="H3" s="1005"/>
      <c r="I3" s="984" t="s">
        <v>287</v>
      </c>
      <c r="J3" s="984" t="s">
        <v>288</v>
      </c>
      <c r="K3" s="984" t="s">
        <v>436</v>
      </c>
      <c r="L3" s="987" t="s">
        <v>289</v>
      </c>
      <c r="M3" s="988"/>
      <c r="N3" s="988"/>
      <c r="O3" s="989"/>
      <c r="P3" s="991" t="s">
        <v>7</v>
      </c>
      <c r="Q3" s="992"/>
      <c r="R3" s="993" t="s">
        <v>8</v>
      </c>
      <c r="S3" s="994"/>
      <c r="T3" s="996"/>
      <c r="U3" s="993" t="s">
        <v>9</v>
      </c>
      <c r="V3" s="994"/>
      <c r="W3" s="995"/>
      <c r="X3" s="1036" t="s">
        <v>10</v>
      </c>
      <c r="Y3" s="1037"/>
      <c r="Z3" s="994"/>
      <c r="AA3" s="994"/>
    </row>
    <row r="4" spans="2:27" ht="18.75" customHeight="1" thickBot="1">
      <c r="B4" s="1044"/>
      <c r="C4" s="1028"/>
      <c r="D4" s="1031"/>
      <c r="E4" s="1007"/>
      <c r="F4" s="1034"/>
      <c r="G4" s="985"/>
      <c r="H4" s="1005"/>
      <c r="I4" s="1007"/>
      <c r="J4" s="1009"/>
      <c r="K4" s="1009"/>
      <c r="L4" s="984" t="s">
        <v>290</v>
      </c>
      <c r="M4" s="990" t="s">
        <v>291</v>
      </c>
      <c r="N4" s="988"/>
      <c r="O4" s="989"/>
      <c r="P4" s="693">
        <v>1</v>
      </c>
      <c r="Q4" s="734">
        <v>2</v>
      </c>
      <c r="R4" s="693">
        <v>3</v>
      </c>
      <c r="S4" s="997">
        <v>4</v>
      </c>
      <c r="T4" s="998"/>
      <c r="U4" s="693">
        <v>5</v>
      </c>
      <c r="V4" s="997">
        <v>6</v>
      </c>
      <c r="W4" s="998"/>
      <c r="X4" s="1001">
        <v>7</v>
      </c>
      <c r="Y4" s="1002"/>
      <c r="Z4" s="997">
        <v>8</v>
      </c>
      <c r="AA4" s="998"/>
    </row>
    <row r="5" spans="2:27" ht="19.5" customHeight="1" thickBot="1">
      <c r="B5" s="1044"/>
      <c r="C5" s="1028"/>
      <c r="D5" s="1031"/>
      <c r="E5" s="1007"/>
      <c r="F5" s="1034"/>
      <c r="G5" s="985"/>
      <c r="H5" s="1005"/>
      <c r="I5" s="1007"/>
      <c r="J5" s="1009"/>
      <c r="K5" s="1009"/>
      <c r="L5" s="1007"/>
      <c r="M5" s="1038" t="s">
        <v>292</v>
      </c>
      <c r="N5" s="984" t="s">
        <v>293</v>
      </c>
      <c r="O5" s="1004" t="s">
        <v>294</v>
      </c>
      <c r="P5" s="659" t="s">
        <v>296</v>
      </c>
      <c r="Q5" s="735" t="s">
        <v>296</v>
      </c>
      <c r="R5" s="694" t="s">
        <v>296</v>
      </c>
      <c r="S5" s="999" t="s">
        <v>296</v>
      </c>
      <c r="T5" s="1000"/>
      <c r="U5" s="694" t="s">
        <v>296</v>
      </c>
      <c r="V5" s="999" t="s">
        <v>296</v>
      </c>
      <c r="W5" s="1000"/>
      <c r="X5" s="736" t="s">
        <v>296</v>
      </c>
      <c r="Y5" s="659"/>
      <c r="Z5" s="999" t="s">
        <v>296</v>
      </c>
      <c r="AA5" s="1000"/>
    </row>
    <row r="6" spans="2:27" ht="116.25" customHeight="1" thickBot="1">
      <c r="B6" s="1045"/>
      <c r="C6" s="1029"/>
      <c r="D6" s="1032"/>
      <c r="E6" s="1008"/>
      <c r="F6" s="1035"/>
      <c r="G6" s="986"/>
      <c r="H6" s="1006"/>
      <c r="I6" s="1008"/>
      <c r="J6" s="1010"/>
      <c r="K6" s="1010"/>
      <c r="L6" s="1008"/>
      <c r="M6" s="1039"/>
      <c r="N6" s="1008"/>
      <c r="O6" s="1011"/>
      <c r="P6" s="737" t="s">
        <v>444</v>
      </c>
      <c r="Q6" s="738" t="s">
        <v>445</v>
      </c>
      <c r="R6" s="695" t="s">
        <v>433</v>
      </c>
      <c r="S6" s="705" t="s">
        <v>343</v>
      </c>
      <c r="T6" s="706" t="s">
        <v>344</v>
      </c>
      <c r="U6" s="695" t="s">
        <v>345</v>
      </c>
      <c r="V6" s="739" t="s">
        <v>346</v>
      </c>
      <c r="W6" s="661" t="s">
        <v>344</v>
      </c>
      <c r="X6" s="740" t="s">
        <v>403</v>
      </c>
      <c r="Y6" s="741" t="s">
        <v>297</v>
      </c>
      <c r="Z6" s="662" t="s">
        <v>347</v>
      </c>
      <c r="AA6" s="661" t="s">
        <v>297</v>
      </c>
    </row>
    <row r="7" spans="2:27" ht="13.5" thickBot="1">
      <c r="B7" s="498">
        <v>1</v>
      </c>
      <c r="C7" s="499">
        <v>2</v>
      </c>
      <c r="D7" s="541">
        <v>3</v>
      </c>
      <c r="E7" s="541">
        <v>5</v>
      </c>
      <c r="F7" s="611">
        <v>6</v>
      </c>
      <c r="G7" s="541">
        <v>7</v>
      </c>
      <c r="H7" s="609">
        <v>8</v>
      </c>
      <c r="I7" s="541">
        <v>9</v>
      </c>
      <c r="J7" s="541">
        <v>10</v>
      </c>
      <c r="K7" s="542"/>
      <c r="L7" s="542">
        <v>11</v>
      </c>
      <c r="M7" s="630">
        <v>12</v>
      </c>
      <c r="N7" s="542">
        <v>13</v>
      </c>
      <c r="O7" s="742">
        <v>14</v>
      </c>
      <c r="P7" s="541">
        <v>15</v>
      </c>
      <c r="Q7" s="611">
        <v>16</v>
      </c>
      <c r="R7" s="541">
        <v>17</v>
      </c>
      <c r="S7" s="609">
        <v>18</v>
      </c>
      <c r="T7" s="696">
        <v>19</v>
      </c>
      <c r="U7" s="541">
        <v>20</v>
      </c>
      <c r="V7" s="609">
        <v>21</v>
      </c>
      <c r="W7" s="696">
        <v>22</v>
      </c>
      <c r="X7" s="743">
        <v>23</v>
      </c>
      <c r="Y7" s="743">
        <v>24</v>
      </c>
      <c r="Z7" s="663">
        <v>25</v>
      </c>
      <c r="AA7" s="660">
        <v>26</v>
      </c>
    </row>
    <row r="8" spans="2:27" ht="48" customHeight="1" thickBot="1">
      <c r="B8" s="500" t="s">
        <v>50</v>
      </c>
      <c r="C8" s="501" t="s">
        <v>299</v>
      </c>
      <c r="D8" s="498">
        <v>3</v>
      </c>
      <c r="E8" s="498">
        <v>11</v>
      </c>
      <c r="F8" s="614"/>
      <c r="G8" s="586"/>
      <c r="H8" s="596"/>
      <c r="I8" s="537">
        <f>I9+I22+I26</f>
        <v>2106</v>
      </c>
      <c r="J8" s="537">
        <f>J9+J22+J26</f>
        <v>702</v>
      </c>
      <c r="K8" s="537">
        <f>K9+K22+K26</f>
        <v>616</v>
      </c>
      <c r="L8" s="537">
        <f>L9+L22+L26</f>
        <v>1404</v>
      </c>
      <c r="M8" s="537">
        <f>M9+M22+M26</f>
        <v>874</v>
      </c>
      <c r="N8" s="498">
        <f>N9+N22</f>
        <v>530</v>
      </c>
      <c r="O8" s="612">
        <f>O9+O22</f>
        <v>0</v>
      </c>
      <c r="P8" s="498">
        <f>P9+P22+P26</f>
        <v>576</v>
      </c>
      <c r="Q8" s="612">
        <f>Q9+Q22+Q26</f>
        <v>828</v>
      </c>
      <c r="R8" s="498">
        <f aca="true" t="shared" si="0" ref="R8:AA8">R9+R22</f>
        <v>0</v>
      </c>
      <c r="S8" s="612">
        <f t="shared" si="0"/>
        <v>0</v>
      </c>
      <c r="T8" s="537">
        <f t="shared" si="0"/>
        <v>0</v>
      </c>
      <c r="U8" s="498">
        <f t="shared" si="0"/>
        <v>0</v>
      </c>
      <c r="V8" s="612">
        <f t="shared" si="0"/>
        <v>0</v>
      </c>
      <c r="W8" s="537">
        <f t="shared" si="0"/>
        <v>0</v>
      </c>
      <c r="X8" s="537">
        <f t="shared" si="0"/>
        <v>0</v>
      </c>
      <c r="Y8" s="498">
        <f t="shared" si="0"/>
        <v>0</v>
      </c>
      <c r="Z8" s="612">
        <f t="shared" si="0"/>
        <v>0</v>
      </c>
      <c r="AA8" s="537">
        <f t="shared" si="0"/>
        <v>0</v>
      </c>
    </row>
    <row r="9" spans="2:27" ht="15.75" customHeight="1" thickBot="1">
      <c r="B9" s="500" t="s">
        <v>413</v>
      </c>
      <c r="C9" s="577" t="s">
        <v>401</v>
      </c>
      <c r="D9" s="498">
        <v>1</v>
      </c>
      <c r="E9" s="498">
        <v>9</v>
      </c>
      <c r="F9" s="614"/>
      <c r="G9" s="586"/>
      <c r="H9" s="596"/>
      <c r="I9" s="498">
        <f aca="true" t="shared" si="1" ref="I9:O9">SUM(I10:I21)</f>
        <v>1412</v>
      </c>
      <c r="J9" s="498">
        <f t="shared" si="1"/>
        <v>466</v>
      </c>
      <c r="K9" s="498">
        <f t="shared" si="1"/>
        <v>452</v>
      </c>
      <c r="L9" s="498">
        <f t="shared" si="1"/>
        <v>946</v>
      </c>
      <c r="M9" s="498">
        <f t="shared" si="1"/>
        <v>610</v>
      </c>
      <c r="N9" s="498">
        <f t="shared" si="1"/>
        <v>336</v>
      </c>
      <c r="O9" s="498">
        <f t="shared" si="1"/>
        <v>0</v>
      </c>
      <c r="P9" s="498">
        <f>SUM(P10:P21)</f>
        <v>376</v>
      </c>
      <c r="Q9" s="612">
        <f aca="true" t="shared" si="2" ref="Q9:AA9">SUM(Q10:Q20)</f>
        <v>570</v>
      </c>
      <c r="R9" s="498">
        <f t="shared" si="2"/>
        <v>0</v>
      </c>
      <c r="S9" s="612">
        <f t="shared" si="2"/>
        <v>0</v>
      </c>
      <c r="T9" s="498">
        <f t="shared" si="2"/>
        <v>0</v>
      </c>
      <c r="U9" s="498">
        <f t="shared" si="2"/>
        <v>0</v>
      </c>
      <c r="V9" s="612">
        <f t="shared" si="2"/>
        <v>0</v>
      </c>
      <c r="W9" s="537">
        <f t="shared" si="2"/>
        <v>0</v>
      </c>
      <c r="X9" s="537">
        <f t="shared" si="2"/>
        <v>0</v>
      </c>
      <c r="Y9" s="498">
        <f t="shared" si="2"/>
        <v>0</v>
      </c>
      <c r="Z9" s="591">
        <f t="shared" si="2"/>
        <v>0</v>
      </c>
      <c r="AA9" s="612">
        <f t="shared" si="2"/>
        <v>0</v>
      </c>
    </row>
    <row r="10" spans="1:27" ht="12.75">
      <c r="A10" s="697"/>
      <c r="B10" s="548" t="s">
        <v>414</v>
      </c>
      <c r="C10" s="597" t="s">
        <v>446</v>
      </c>
      <c r="D10" s="1023" t="s">
        <v>448</v>
      </c>
      <c r="E10" s="543"/>
      <c r="F10" s="590"/>
      <c r="G10" s="543"/>
      <c r="H10" s="569"/>
      <c r="I10" s="698">
        <f>J10+L10</f>
        <v>116</v>
      </c>
      <c r="J10" s="569">
        <v>38</v>
      </c>
      <c r="K10" s="569">
        <v>50</v>
      </c>
      <c r="L10" s="650">
        <f>SUM(P10:V10)</f>
        <v>78</v>
      </c>
      <c r="M10" s="590">
        <f>L10-N10</f>
        <v>78</v>
      </c>
      <c r="N10" s="543"/>
      <c r="O10" s="569"/>
      <c r="P10" s="543">
        <v>32</v>
      </c>
      <c r="Q10" s="590">
        <v>46</v>
      </c>
      <c r="R10" s="698"/>
      <c r="S10" s="699"/>
      <c r="T10" s="700"/>
      <c r="U10" s="700"/>
      <c r="V10" s="700"/>
      <c r="W10" s="744"/>
      <c r="X10" s="745"/>
      <c r="Y10" s="746"/>
      <c r="Z10" s="689"/>
      <c r="AA10" s="686"/>
    </row>
    <row r="11" spans="1:27" ht="12.75">
      <c r="A11" s="697"/>
      <c r="B11" s="548" t="s">
        <v>415</v>
      </c>
      <c r="C11" s="597" t="s">
        <v>53</v>
      </c>
      <c r="D11" s="1024"/>
      <c r="E11" s="543"/>
      <c r="F11" s="590"/>
      <c r="G11" s="543"/>
      <c r="H11" s="569"/>
      <c r="I11" s="543">
        <f aca="true" t="shared" si="3" ref="I11:I21">J11+L11</f>
        <v>178</v>
      </c>
      <c r="J11" s="569">
        <v>60</v>
      </c>
      <c r="K11" s="569">
        <v>50</v>
      </c>
      <c r="L11" s="502">
        <f>SUM(P11:V11)</f>
        <v>118</v>
      </c>
      <c r="M11" s="590">
        <v>118</v>
      </c>
      <c r="N11" s="543"/>
      <c r="O11" s="569"/>
      <c r="P11" s="543">
        <v>32</v>
      </c>
      <c r="Q11" s="590">
        <v>86</v>
      </c>
      <c r="R11" s="543"/>
      <c r="S11" s="590"/>
      <c r="T11" s="610"/>
      <c r="U11" s="610"/>
      <c r="V11" s="610"/>
      <c r="W11" s="646"/>
      <c r="X11" s="747"/>
      <c r="Y11" s="748"/>
      <c r="Z11" s="647"/>
      <c r="AA11" s="617"/>
    </row>
    <row r="12" spans="1:27" ht="14.25" customHeight="1">
      <c r="A12" s="697"/>
      <c r="B12" s="550" t="s">
        <v>416</v>
      </c>
      <c r="C12" s="598" t="s">
        <v>22</v>
      </c>
      <c r="D12" s="544"/>
      <c r="E12" s="544">
        <v>2</v>
      </c>
      <c r="F12" s="545"/>
      <c r="G12" s="544"/>
      <c r="H12" s="570"/>
      <c r="I12" s="543">
        <f t="shared" si="3"/>
        <v>140</v>
      </c>
      <c r="J12" s="570">
        <v>46</v>
      </c>
      <c r="K12" s="569">
        <v>46</v>
      </c>
      <c r="L12" s="502">
        <f aca="true" t="shared" si="4" ref="L12:L21">SUM(P12:V12)</f>
        <v>94</v>
      </c>
      <c r="M12" s="590"/>
      <c r="N12" s="544">
        <v>94</v>
      </c>
      <c r="O12" s="570"/>
      <c r="P12" s="544">
        <v>32</v>
      </c>
      <c r="Q12" s="545">
        <v>62</v>
      </c>
      <c r="R12" s="544"/>
      <c r="S12" s="545"/>
      <c r="T12" s="559"/>
      <c r="U12" s="559"/>
      <c r="V12" s="559"/>
      <c r="W12" s="546"/>
      <c r="X12" s="749"/>
      <c r="Y12" s="750"/>
      <c r="Z12" s="690"/>
      <c r="AA12" s="556"/>
    </row>
    <row r="13" spans="1:27" ht="13.5" customHeight="1">
      <c r="A13" s="697"/>
      <c r="B13" s="550" t="s">
        <v>417</v>
      </c>
      <c r="C13" s="598" t="s">
        <v>54</v>
      </c>
      <c r="D13" s="544"/>
      <c r="E13" s="544">
        <v>2</v>
      </c>
      <c r="F13" s="545"/>
      <c r="G13" s="544"/>
      <c r="H13" s="570"/>
      <c r="I13" s="543">
        <f t="shared" si="3"/>
        <v>176</v>
      </c>
      <c r="J13" s="570">
        <v>58</v>
      </c>
      <c r="K13" s="569">
        <v>50</v>
      </c>
      <c r="L13" s="502">
        <f t="shared" si="4"/>
        <v>118</v>
      </c>
      <c r="M13" s="590">
        <v>78</v>
      </c>
      <c r="N13" s="544">
        <v>40</v>
      </c>
      <c r="O13" s="570"/>
      <c r="P13" s="544">
        <v>48</v>
      </c>
      <c r="Q13" s="545">
        <v>70</v>
      </c>
      <c r="R13" s="544"/>
      <c r="S13" s="545"/>
      <c r="T13" s="559"/>
      <c r="U13" s="559"/>
      <c r="V13" s="559"/>
      <c r="W13" s="546"/>
      <c r="X13" s="749"/>
      <c r="Y13" s="750"/>
      <c r="Z13" s="690"/>
      <c r="AA13" s="556"/>
    </row>
    <row r="14" spans="1:27" ht="13.5" customHeight="1">
      <c r="A14" s="697"/>
      <c r="B14" s="550" t="s">
        <v>418</v>
      </c>
      <c r="C14" s="598" t="s">
        <v>61</v>
      </c>
      <c r="D14" s="544"/>
      <c r="E14" s="544">
        <v>2</v>
      </c>
      <c r="F14" s="545"/>
      <c r="G14" s="544"/>
      <c r="H14" s="570"/>
      <c r="I14" s="543">
        <f t="shared" si="3"/>
        <v>166</v>
      </c>
      <c r="J14" s="570">
        <v>52</v>
      </c>
      <c r="K14" s="569">
        <v>50</v>
      </c>
      <c r="L14" s="682">
        <f t="shared" si="4"/>
        <v>114</v>
      </c>
      <c r="M14" s="590"/>
      <c r="N14" s="544">
        <v>114</v>
      </c>
      <c r="O14" s="570"/>
      <c r="P14" s="544">
        <v>48</v>
      </c>
      <c r="Q14" s="545">
        <v>66</v>
      </c>
      <c r="R14" s="544"/>
      <c r="S14" s="545"/>
      <c r="T14" s="559"/>
      <c r="U14" s="559"/>
      <c r="V14" s="559"/>
      <c r="W14" s="546"/>
      <c r="X14" s="749"/>
      <c r="Y14" s="750"/>
      <c r="Z14" s="690"/>
      <c r="AA14" s="556"/>
    </row>
    <row r="15" spans="1:27" ht="27" customHeight="1">
      <c r="A15" s="697"/>
      <c r="B15" s="588" t="s">
        <v>419</v>
      </c>
      <c r="C15" s="814" t="s">
        <v>62</v>
      </c>
      <c r="D15" s="544"/>
      <c r="E15" s="544">
        <v>2</v>
      </c>
      <c r="F15" s="545"/>
      <c r="G15" s="544"/>
      <c r="H15" s="570"/>
      <c r="I15" s="543">
        <f t="shared" si="3"/>
        <v>116</v>
      </c>
      <c r="J15" s="569">
        <v>38</v>
      </c>
      <c r="K15" s="569">
        <v>38</v>
      </c>
      <c r="L15" s="544">
        <f t="shared" si="4"/>
        <v>78</v>
      </c>
      <c r="M15" s="590">
        <f aca="true" t="shared" si="5" ref="M15:M20">L15-N15</f>
        <v>78</v>
      </c>
      <c r="N15" s="543"/>
      <c r="O15" s="569"/>
      <c r="P15" s="543">
        <v>32</v>
      </c>
      <c r="Q15" s="590">
        <v>46</v>
      </c>
      <c r="R15" s="544"/>
      <c r="S15" s="545"/>
      <c r="T15" s="559"/>
      <c r="U15" s="559"/>
      <c r="V15" s="559"/>
      <c r="W15" s="546"/>
      <c r="X15" s="749"/>
      <c r="Y15" s="750"/>
      <c r="Z15" s="690"/>
      <c r="AA15" s="556"/>
    </row>
    <row r="16" spans="1:27" ht="12.75" customHeight="1">
      <c r="A16" s="697"/>
      <c r="B16" s="588" t="s">
        <v>420</v>
      </c>
      <c r="C16" s="505" t="s">
        <v>58</v>
      </c>
      <c r="D16" s="544"/>
      <c r="E16" s="544">
        <v>2</v>
      </c>
      <c r="F16" s="545"/>
      <c r="G16" s="544"/>
      <c r="H16" s="545"/>
      <c r="I16" s="543">
        <f t="shared" si="3"/>
        <v>116</v>
      </c>
      <c r="J16" s="569">
        <v>38</v>
      </c>
      <c r="K16" s="569">
        <v>38</v>
      </c>
      <c r="L16" s="502">
        <f t="shared" si="4"/>
        <v>78</v>
      </c>
      <c r="M16" s="590">
        <f t="shared" si="5"/>
        <v>40</v>
      </c>
      <c r="N16" s="543">
        <v>38</v>
      </c>
      <c r="O16" s="569"/>
      <c r="P16" s="543">
        <v>32</v>
      </c>
      <c r="Q16" s="590">
        <v>46</v>
      </c>
      <c r="R16" s="544"/>
      <c r="S16" s="545"/>
      <c r="T16" s="559"/>
      <c r="U16" s="559"/>
      <c r="V16" s="559"/>
      <c r="W16" s="546"/>
      <c r="X16" s="749"/>
      <c r="Y16" s="750"/>
      <c r="Z16" s="690"/>
      <c r="AA16" s="556"/>
    </row>
    <row r="17" spans="1:27" ht="23.25" customHeight="1">
      <c r="A17" s="697"/>
      <c r="B17" s="588" t="s">
        <v>422</v>
      </c>
      <c r="C17" s="505" t="s">
        <v>421</v>
      </c>
      <c r="D17" s="544"/>
      <c r="E17" s="544">
        <v>2</v>
      </c>
      <c r="F17" s="545"/>
      <c r="G17" s="544"/>
      <c r="H17" s="545"/>
      <c r="I17" s="543">
        <f t="shared" si="3"/>
        <v>166</v>
      </c>
      <c r="J17" s="569">
        <v>56</v>
      </c>
      <c r="K17" s="569">
        <v>50</v>
      </c>
      <c r="L17" s="502">
        <f t="shared" si="4"/>
        <v>110</v>
      </c>
      <c r="M17" s="590">
        <f t="shared" si="5"/>
        <v>74</v>
      </c>
      <c r="N17" s="543">
        <v>36</v>
      </c>
      <c r="O17" s="569"/>
      <c r="P17" s="543">
        <v>48</v>
      </c>
      <c r="Q17" s="590">
        <v>62</v>
      </c>
      <c r="R17" s="544"/>
      <c r="S17" s="545"/>
      <c r="T17" s="559"/>
      <c r="U17" s="559"/>
      <c r="V17" s="559"/>
      <c r="W17" s="546"/>
      <c r="X17" s="749"/>
      <c r="Y17" s="750"/>
      <c r="Z17" s="690"/>
      <c r="AA17" s="556"/>
    </row>
    <row r="18" spans="1:27" ht="12.75">
      <c r="A18" s="697"/>
      <c r="B18" s="588" t="s">
        <v>423</v>
      </c>
      <c r="C18" s="505" t="s">
        <v>59</v>
      </c>
      <c r="D18" s="544"/>
      <c r="E18" s="544">
        <v>2</v>
      </c>
      <c r="F18" s="545"/>
      <c r="G18" s="544"/>
      <c r="H18" s="545"/>
      <c r="I18" s="543">
        <f t="shared" si="3"/>
        <v>72</v>
      </c>
      <c r="J18" s="569">
        <v>24</v>
      </c>
      <c r="K18" s="569">
        <v>24</v>
      </c>
      <c r="L18" s="502">
        <f t="shared" si="4"/>
        <v>48</v>
      </c>
      <c r="M18" s="590">
        <v>40</v>
      </c>
      <c r="N18" s="543">
        <v>8</v>
      </c>
      <c r="O18" s="569"/>
      <c r="P18" s="543"/>
      <c r="Q18" s="590">
        <v>48</v>
      </c>
      <c r="R18" s="544"/>
      <c r="S18" s="545"/>
      <c r="T18" s="559"/>
      <c r="U18" s="559"/>
      <c r="V18" s="559"/>
      <c r="W18" s="546"/>
      <c r="X18" s="749"/>
      <c r="Y18" s="750"/>
      <c r="Z18" s="690"/>
      <c r="AA18" s="556"/>
    </row>
    <row r="19" spans="1:27" ht="12.75">
      <c r="A19" s="697"/>
      <c r="B19" s="588" t="s">
        <v>424</v>
      </c>
      <c r="C19" s="505" t="s">
        <v>56</v>
      </c>
      <c r="D19" s="544"/>
      <c r="E19" s="544">
        <v>2</v>
      </c>
      <c r="F19" s="545"/>
      <c r="G19" s="544"/>
      <c r="H19" s="545"/>
      <c r="I19" s="543">
        <f t="shared" si="3"/>
        <v>58</v>
      </c>
      <c r="J19" s="570">
        <v>20</v>
      </c>
      <c r="K19" s="569">
        <v>20</v>
      </c>
      <c r="L19" s="502">
        <f t="shared" si="4"/>
        <v>38</v>
      </c>
      <c r="M19" s="590">
        <v>32</v>
      </c>
      <c r="N19" s="544">
        <v>6</v>
      </c>
      <c r="O19" s="570"/>
      <c r="P19" s="544"/>
      <c r="Q19" s="545">
        <v>38</v>
      </c>
      <c r="R19" s="544"/>
      <c r="S19" s="545"/>
      <c r="T19" s="559"/>
      <c r="U19" s="559"/>
      <c r="V19" s="559"/>
      <c r="W19" s="546"/>
      <c r="X19" s="749"/>
      <c r="Y19" s="750"/>
      <c r="Z19" s="690"/>
      <c r="AA19" s="556"/>
    </row>
    <row r="20" spans="1:27" ht="12.75">
      <c r="A20" s="697"/>
      <c r="B20" s="589" t="s">
        <v>447</v>
      </c>
      <c r="C20" s="507" t="s">
        <v>60</v>
      </c>
      <c r="D20" s="584"/>
      <c r="E20" s="584">
        <v>1</v>
      </c>
      <c r="F20" s="553"/>
      <c r="G20" s="584"/>
      <c r="H20" s="553"/>
      <c r="I20" s="581">
        <f t="shared" si="3"/>
        <v>60</v>
      </c>
      <c r="J20" s="585">
        <v>20</v>
      </c>
      <c r="K20" s="615">
        <v>20</v>
      </c>
      <c r="L20" s="682">
        <f t="shared" si="4"/>
        <v>40</v>
      </c>
      <c r="M20" s="613">
        <f t="shared" si="5"/>
        <v>40</v>
      </c>
      <c r="N20" s="584"/>
      <c r="O20" s="585"/>
      <c r="P20" s="584">
        <v>40</v>
      </c>
      <c r="Q20" s="553"/>
      <c r="R20" s="584"/>
      <c r="S20" s="553"/>
      <c r="T20" s="701"/>
      <c r="U20" s="701"/>
      <c r="V20" s="701"/>
      <c r="W20" s="751"/>
      <c r="X20" s="752"/>
      <c r="Y20" s="730"/>
      <c r="Z20" s="730"/>
      <c r="AA20" s="631"/>
    </row>
    <row r="21" spans="1:27" ht="12.75">
      <c r="A21" s="681"/>
      <c r="B21" s="755" t="s">
        <v>451</v>
      </c>
      <c r="C21" s="803" t="s">
        <v>452</v>
      </c>
      <c r="D21" s="804" t="s">
        <v>453</v>
      </c>
      <c r="E21" s="804"/>
      <c r="F21" s="753"/>
      <c r="G21" s="753"/>
      <c r="H21" s="753"/>
      <c r="I21" s="753">
        <f t="shared" si="3"/>
        <v>48</v>
      </c>
      <c r="J21" s="753">
        <v>16</v>
      </c>
      <c r="K21" s="753">
        <v>16</v>
      </c>
      <c r="L21" s="755">
        <f t="shared" si="4"/>
        <v>32</v>
      </c>
      <c r="M21" s="753">
        <v>32</v>
      </c>
      <c r="N21" s="753"/>
      <c r="O21" s="753"/>
      <c r="P21" s="753">
        <v>32</v>
      </c>
      <c r="Q21" s="753"/>
      <c r="R21" s="753"/>
      <c r="S21" s="753"/>
      <c r="T21" s="754"/>
      <c r="U21" s="754"/>
      <c r="V21" s="754"/>
      <c r="W21" s="754"/>
      <c r="X21" s="754"/>
      <c r="Y21" s="754"/>
      <c r="Z21" s="754"/>
      <c r="AA21" s="755"/>
    </row>
    <row r="22" spans="1:27" ht="24.75" thickBot="1">
      <c r="A22" s="697"/>
      <c r="B22" s="659" t="s">
        <v>425</v>
      </c>
      <c r="C22" s="732" t="s">
        <v>402</v>
      </c>
      <c r="D22" s="708">
        <v>2</v>
      </c>
      <c r="E22" s="708">
        <v>1</v>
      </c>
      <c r="F22" s="733"/>
      <c r="G22" s="708"/>
      <c r="H22" s="731"/>
      <c r="I22" s="708">
        <f aca="true" t="shared" si="6" ref="I22:N22">SUM(I23:I25)</f>
        <v>640</v>
      </c>
      <c r="J22" s="708">
        <f t="shared" si="6"/>
        <v>218</v>
      </c>
      <c r="K22" s="708">
        <f t="shared" si="6"/>
        <v>146</v>
      </c>
      <c r="L22" s="708">
        <f t="shared" si="6"/>
        <v>422</v>
      </c>
      <c r="M22" s="733">
        <f t="shared" si="6"/>
        <v>228</v>
      </c>
      <c r="N22" s="708">
        <f t="shared" si="6"/>
        <v>194</v>
      </c>
      <c r="O22" s="731">
        <f>SUM(O23:O28)</f>
        <v>0</v>
      </c>
      <c r="P22" s="708">
        <f>SUM(P23:P25)</f>
        <v>200</v>
      </c>
      <c r="Q22" s="733">
        <f>SUM(Q23:Q25)</f>
        <v>222</v>
      </c>
      <c r="R22" s="708">
        <f aca="true" t="shared" si="7" ref="R22:AA22">SUM(R23:R25)</f>
        <v>0</v>
      </c>
      <c r="S22" s="733">
        <f t="shared" si="7"/>
        <v>0</v>
      </c>
      <c r="T22" s="708">
        <f t="shared" si="7"/>
        <v>0</v>
      </c>
      <c r="U22" s="708">
        <f t="shared" si="7"/>
        <v>0</v>
      </c>
      <c r="V22" s="708">
        <f t="shared" si="7"/>
        <v>0</v>
      </c>
      <c r="W22" s="733">
        <f t="shared" si="7"/>
        <v>0</v>
      </c>
      <c r="X22" s="708">
        <f t="shared" si="7"/>
        <v>0</v>
      </c>
      <c r="Y22" s="708">
        <f t="shared" si="7"/>
        <v>0</v>
      </c>
      <c r="Z22" s="731">
        <f t="shared" si="7"/>
        <v>0</v>
      </c>
      <c r="AA22" s="731">
        <f t="shared" si="7"/>
        <v>0</v>
      </c>
    </row>
    <row r="23" spans="2:27" ht="12.75">
      <c r="B23" s="578" t="s">
        <v>426</v>
      </c>
      <c r="C23" s="805" t="s">
        <v>454</v>
      </c>
      <c r="D23" s="543">
        <v>2</v>
      </c>
      <c r="E23" s="543"/>
      <c r="F23" s="590"/>
      <c r="G23" s="543"/>
      <c r="H23" s="569"/>
      <c r="I23" s="698">
        <f>J23+L23</f>
        <v>352</v>
      </c>
      <c r="J23" s="698">
        <v>118</v>
      </c>
      <c r="K23" s="633">
        <v>50</v>
      </c>
      <c r="L23" s="648">
        <f>SUM(P23:V23)</f>
        <v>234</v>
      </c>
      <c r="M23" s="590">
        <f>L23-N23</f>
        <v>100</v>
      </c>
      <c r="N23" s="543">
        <v>134</v>
      </c>
      <c r="O23" s="569"/>
      <c r="P23" s="543">
        <v>80</v>
      </c>
      <c r="Q23" s="590">
        <v>154</v>
      </c>
      <c r="R23" s="543"/>
      <c r="S23" s="590"/>
      <c r="T23" s="610"/>
      <c r="U23" s="610"/>
      <c r="V23" s="610"/>
      <c r="W23" s="646"/>
      <c r="X23" s="745"/>
      <c r="Y23" s="746"/>
      <c r="Z23" s="689"/>
      <c r="AA23" s="686"/>
    </row>
    <row r="24" spans="2:27" ht="12.75">
      <c r="B24" s="579" t="s">
        <v>427</v>
      </c>
      <c r="C24" s="599" t="s">
        <v>429</v>
      </c>
      <c r="D24" s="580"/>
      <c r="E24" s="707">
        <v>2</v>
      </c>
      <c r="F24" s="505"/>
      <c r="G24" s="544"/>
      <c r="H24" s="570"/>
      <c r="I24" s="544">
        <f>J24+L24</f>
        <v>162</v>
      </c>
      <c r="J24" s="544">
        <v>54</v>
      </c>
      <c r="K24" s="634">
        <v>50</v>
      </c>
      <c r="L24" s="649">
        <f>SUM(P24:V24)</f>
        <v>108</v>
      </c>
      <c r="M24" s="590">
        <v>68</v>
      </c>
      <c r="N24" s="544">
        <v>40</v>
      </c>
      <c r="O24" s="570"/>
      <c r="P24" s="544">
        <v>40</v>
      </c>
      <c r="Q24" s="545">
        <v>68</v>
      </c>
      <c r="R24" s="544"/>
      <c r="S24" s="545"/>
      <c r="T24" s="559"/>
      <c r="U24" s="559"/>
      <c r="V24" s="559"/>
      <c r="W24" s="546"/>
      <c r="X24" s="749"/>
      <c r="Y24" s="750"/>
      <c r="Z24" s="690"/>
      <c r="AA24" s="556"/>
    </row>
    <row r="25" spans="2:28" s="681" customFormat="1" ht="13.5" thickBot="1">
      <c r="B25" s="806" t="s">
        <v>428</v>
      </c>
      <c r="C25" s="807" t="s">
        <v>57</v>
      </c>
      <c r="D25" s="804" t="s">
        <v>453</v>
      </c>
      <c r="E25" s="581"/>
      <c r="F25" s="613"/>
      <c r="G25" s="581"/>
      <c r="H25" s="615"/>
      <c r="I25" s="543">
        <f>J25+L25</f>
        <v>126</v>
      </c>
      <c r="J25" s="808">
        <v>46</v>
      </c>
      <c r="K25" s="809">
        <v>46</v>
      </c>
      <c r="L25" s="774">
        <f>SUM(P25:V25)</f>
        <v>80</v>
      </c>
      <c r="M25" s="810">
        <v>60</v>
      </c>
      <c r="N25" s="808">
        <v>20</v>
      </c>
      <c r="O25" s="685"/>
      <c r="P25" s="581">
        <v>80</v>
      </c>
      <c r="Q25" s="613"/>
      <c r="R25" s="584"/>
      <c r="S25" s="553"/>
      <c r="T25" s="701"/>
      <c r="U25" s="701"/>
      <c r="V25" s="701"/>
      <c r="W25" s="751"/>
      <c r="X25" s="756"/>
      <c r="Y25" s="757"/>
      <c r="Z25" s="573"/>
      <c r="AA25" s="572"/>
      <c r="AB25" s="536"/>
    </row>
    <row r="26" spans="2:28" s="681" customFormat="1" ht="24.75" thickBot="1">
      <c r="B26" s="582" t="s">
        <v>430</v>
      </c>
      <c r="C26" s="600" t="s">
        <v>431</v>
      </c>
      <c r="D26" s="583">
        <v>0</v>
      </c>
      <c r="E26" s="498">
        <v>1</v>
      </c>
      <c r="F26" s="614"/>
      <c r="G26" s="583"/>
      <c r="H26" s="592"/>
      <c r="I26" s="498">
        <f aca="true" t="shared" si="8" ref="I26:O26">I27</f>
        <v>54</v>
      </c>
      <c r="J26" s="708">
        <f t="shared" si="8"/>
        <v>18</v>
      </c>
      <c r="K26" s="708">
        <f t="shared" si="8"/>
        <v>18</v>
      </c>
      <c r="L26" s="694">
        <f t="shared" si="8"/>
        <v>36</v>
      </c>
      <c r="M26" s="694">
        <f t="shared" si="8"/>
        <v>36</v>
      </c>
      <c r="N26" s="694">
        <f t="shared" si="8"/>
        <v>36</v>
      </c>
      <c r="O26" s="694">
        <f t="shared" si="8"/>
        <v>0</v>
      </c>
      <c r="P26" s="498"/>
      <c r="Q26" s="612">
        <f>Q27</f>
        <v>36</v>
      </c>
      <c r="R26" s="583"/>
      <c r="S26" s="614"/>
      <c r="T26" s="498"/>
      <c r="U26" s="498"/>
      <c r="V26" s="498"/>
      <c r="W26" s="612"/>
      <c r="X26" s="498"/>
      <c r="Y26" s="498"/>
      <c r="Z26" s="591"/>
      <c r="AA26" s="664"/>
      <c r="AB26" s="536"/>
    </row>
    <row r="27" spans="1:28" s="681" customFormat="1" ht="13.5" thickBot="1">
      <c r="A27" s="697"/>
      <c r="B27" s="587" t="s">
        <v>432</v>
      </c>
      <c r="C27" s="601" t="s">
        <v>455</v>
      </c>
      <c r="D27" s="581"/>
      <c r="E27" s="707">
        <v>2</v>
      </c>
      <c r="F27" s="613"/>
      <c r="G27" s="581"/>
      <c r="H27" s="593"/>
      <c r="I27" s="583">
        <f>J27+L27</f>
        <v>54</v>
      </c>
      <c r="J27" s="583">
        <v>18</v>
      </c>
      <c r="K27" s="709">
        <v>18</v>
      </c>
      <c r="L27" s="710">
        <v>36</v>
      </c>
      <c r="M27" s="613">
        <v>36</v>
      </c>
      <c r="N27" s="581">
        <v>36</v>
      </c>
      <c r="O27" s="593"/>
      <c r="P27" s="758"/>
      <c r="Q27" s="613">
        <v>36</v>
      </c>
      <c r="R27" s="581"/>
      <c r="S27" s="613"/>
      <c r="T27" s="702"/>
      <c r="U27" s="702"/>
      <c r="V27" s="702"/>
      <c r="W27" s="759"/>
      <c r="X27" s="760"/>
      <c r="Y27" s="761"/>
      <c r="Z27" s="691"/>
      <c r="AA27" s="587"/>
      <c r="AB27" s="536"/>
    </row>
    <row r="28" spans="1:28" ht="39" thickBot="1">
      <c r="A28" s="697"/>
      <c r="B28" s="576" t="s">
        <v>81</v>
      </c>
      <c r="C28" s="602" t="s">
        <v>404</v>
      </c>
      <c r="D28" s="498">
        <v>0</v>
      </c>
      <c r="E28" s="498">
        <v>14</v>
      </c>
      <c r="F28" s="614"/>
      <c r="G28" s="498"/>
      <c r="H28" s="591"/>
      <c r="I28" s="498">
        <f>SUM(I29:I33)</f>
        <v>792</v>
      </c>
      <c r="J28" s="498">
        <f aca="true" t="shared" si="9" ref="J28:AA28">SUM(J29:J33)</f>
        <v>264</v>
      </c>
      <c r="K28" s="498">
        <v>0</v>
      </c>
      <c r="L28" s="498">
        <f t="shared" si="9"/>
        <v>528</v>
      </c>
      <c r="M28" s="612">
        <f t="shared" si="9"/>
        <v>138</v>
      </c>
      <c r="N28" s="498">
        <f t="shared" si="9"/>
        <v>390</v>
      </c>
      <c r="O28" s="591">
        <f t="shared" si="9"/>
        <v>0</v>
      </c>
      <c r="P28" s="498">
        <f t="shared" si="9"/>
        <v>0</v>
      </c>
      <c r="Q28" s="612">
        <f t="shared" si="9"/>
        <v>0</v>
      </c>
      <c r="R28" s="498">
        <f t="shared" si="9"/>
        <v>120</v>
      </c>
      <c r="S28" s="612">
        <f t="shared" si="9"/>
        <v>126</v>
      </c>
      <c r="T28" s="498">
        <f t="shared" si="9"/>
        <v>0</v>
      </c>
      <c r="U28" s="498">
        <f t="shared" si="9"/>
        <v>64</v>
      </c>
      <c r="V28" s="498">
        <f t="shared" si="9"/>
        <v>68</v>
      </c>
      <c r="W28" s="612">
        <f t="shared" si="9"/>
        <v>0</v>
      </c>
      <c r="X28" s="498">
        <f t="shared" si="9"/>
        <v>60</v>
      </c>
      <c r="Y28" s="498">
        <f t="shared" si="9"/>
        <v>0</v>
      </c>
      <c r="Z28" s="591">
        <f t="shared" si="9"/>
        <v>90</v>
      </c>
      <c r="AA28" s="591">
        <f t="shared" si="9"/>
        <v>0</v>
      </c>
      <c r="AB28" s="681"/>
    </row>
    <row r="29" spans="2:27" ht="15" customHeight="1">
      <c r="B29" s="502" t="s">
        <v>84</v>
      </c>
      <c r="C29" s="503" t="s">
        <v>85</v>
      </c>
      <c r="D29" s="502"/>
      <c r="E29" s="502">
        <v>4</v>
      </c>
      <c r="F29" s="555"/>
      <c r="G29" s="502"/>
      <c r="H29" s="549"/>
      <c r="I29" s="711">
        <f>SUM(J29:L29)</f>
        <v>82</v>
      </c>
      <c r="J29" s="502">
        <v>28</v>
      </c>
      <c r="K29" s="617"/>
      <c r="L29" s="617">
        <v>54</v>
      </c>
      <c r="M29" s="549">
        <v>54</v>
      </c>
      <c r="N29" s="502"/>
      <c r="O29" s="617"/>
      <c r="P29" s="502"/>
      <c r="Q29" s="549"/>
      <c r="R29" s="502"/>
      <c r="S29" s="549">
        <v>54</v>
      </c>
      <c r="T29" s="502"/>
      <c r="U29" s="502"/>
      <c r="V29" s="502"/>
      <c r="W29" s="549"/>
      <c r="X29" s="762"/>
      <c r="Y29" s="763"/>
      <c r="Z29" s="686"/>
      <c r="AA29" s="686"/>
    </row>
    <row r="30" spans="2:27" ht="14.25" customHeight="1">
      <c r="B30" s="504" t="s">
        <v>184</v>
      </c>
      <c r="C30" s="505" t="s">
        <v>54</v>
      </c>
      <c r="D30" s="504"/>
      <c r="E30" s="504">
        <v>3</v>
      </c>
      <c r="F30" s="551"/>
      <c r="G30" s="504"/>
      <c r="H30" s="551"/>
      <c r="I30" s="711">
        <f>SUM(J30:L30)</f>
        <v>64</v>
      </c>
      <c r="J30" s="504">
        <v>16</v>
      </c>
      <c r="K30" s="617"/>
      <c r="L30" s="617">
        <f>SUM(R30:AA30)</f>
        <v>48</v>
      </c>
      <c r="M30" s="551">
        <v>48</v>
      </c>
      <c r="N30" s="504"/>
      <c r="O30" s="556"/>
      <c r="P30" s="504"/>
      <c r="Q30" s="551"/>
      <c r="R30" s="504">
        <v>48</v>
      </c>
      <c r="S30" s="551"/>
      <c r="T30" s="504"/>
      <c r="U30" s="504"/>
      <c r="V30" s="504"/>
      <c r="W30" s="551"/>
      <c r="X30" s="764"/>
      <c r="Y30" s="649"/>
      <c r="Z30" s="556"/>
      <c r="AA30" s="556"/>
    </row>
    <row r="31" spans="2:27" ht="22.5" customHeight="1">
      <c r="B31" s="504" t="s">
        <v>185</v>
      </c>
      <c r="C31" s="505" t="s">
        <v>22</v>
      </c>
      <c r="D31" s="504"/>
      <c r="E31" s="707" t="s">
        <v>450</v>
      </c>
      <c r="F31" s="551"/>
      <c r="G31" s="504"/>
      <c r="H31" s="551"/>
      <c r="I31" s="711">
        <f>SUM(J31:L31)</f>
        <v>238</v>
      </c>
      <c r="J31" s="504">
        <v>34</v>
      </c>
      <c r="K31" s="617"/>
      <c r="L31" s="617">
        <f>SUM(R31:AA31)</f>
        <v>204</v>
      </c>
      <c r="M31" s="551"/>
      <c r="N31" s="504">
        <v>204</v>
      </c>
      <c r="O31" s="556"/>
      <c r="P31" s="504"/>
      <c r="Q31" s="551"/>
      <c r="R31" s="504">
        <v>48</v>
      </c>
      <c r="S31" s="551">
        <v>36</v>
      </c>
      <c r="T31" s="504"/>
      <c r="U31" s="504">
        <v>32</v>
      </c>
      <c r="V31" s="504">
        <v>34</v>
      </c>
      <c r="W31" s="545"/>
      <c r="X31" s="765">
        <v>36</v>
      </c>
      <c r="Y31" s="766"/>
      <c r="Z31" s="570">
        <v>18</v>
      </c>
      <c r="AA31" s="556"/>
    </row>
    <row r="32" spans="2:27" ht="25.5" customHeight="1">
      <c r="B32" s="506" t="s">
        <v>186</v>
      </c>
      <c r="C32" s="507" t="s">
        <v>148</v>
      </c>
      <c r="D32" s="506"/>
      <c r="E32" s="712" t="s">
        <v>342</v>
      </c>
      <c r="F32" s="621"/>
      <c r="G32" s="506"/>
      <c r="H32" s="552"/>
      <c r="I32" s="711">
        <f>SUM(J32:L32)</f>
        <v>336</v>
      </c>
      <c r="J32" s="506">
        <v>168</v>
      </c>
      <c r="K32" s="632"/>
      <c r="L32" s="617">
        <f>SUM(R32:AA32)</f>
        <v>168</v>
      </c>
      <c r="M32" s="552"/>
      <c r="N32" s="506">
        <v>168</v>
      </c>
      <c r="O32" s="631"/>
      <c r="P32" s="506"/>
      <c r="Q32" s="552"/>
      <c r="R32" s="506">
        <v>24</v>
      </c>
      <c r="S32" s="552">
        <v>36</v>
      </c>
      <c r="T32" s="506"/>
      <c r="U32" s="506">
        <v>32</v>
      </c>
      <c r="V32" s="506">
        <v>34</v>
      </c>
      <c r="W32" s="553"/>
      <c r="X32" s="767">
        <v>24</v>
      </c>
      <c r="Y32" s="768"/>
      <c r="Z32" s="585">
        <v>18</v>
      </c>
      <c r="AA32" s="631"/>
    </row>
    <row r="33" spans="2:27" ht="13.5" thickBot="1">
      <c r="B33" s="506" t="s">
        <v>187</v>
      </c>
      <c r="C33" s="510" t="s">
        <v>348</v>
      </c>
      <c r="D33" s="509"/>
      <c r="E33" s="509">
        <v>8</v>
      </c>
      <c r="F33" s="622"/>
      <c r="G33" s="509"/>
      <c r="H33" s="554"/>
      <c r="I33" s="711">
        <f>SUM(J33:L33)</f>
        <v>72</v>
      </c>
      <c r="J33" s="509">
        <v>18</v>
      </c>
      <c r="K33" s="506"/>
      <c r="L33" s="504">
        <f>SUM(R33:AA33)</f>
        <v>54</v>
      </c>
      <c r="M33" s="554">
        <v>36</v>
      </c>
      <c r="N33" s="509">
        <v>18</v>
      </c>
      <c r="O33" s="572"/>
      <c r="P33" s="509"/>
      <c r="Q33" s="554"/>
      <c r="R33" s="509"/>
      <c r="S33" s="554"/>
      <c r="T33" s="509"/>
      <c r="U33" s="509"/>
      <c r="V33" s="509"/>
      <c r="W33" s="769"/>
      <c r="X33" s="770"/>
      <c r="Y33" s="771"/>
      <c r="Z33" s="685">
        <v>54</v>
      </c>
      <c r="AA33" s="572"/>
    </row>
    <row r="34" spans="2:27" ht="25.5" customHeight="1" thickBot="1">
      <c r="B34" s="500" t="s">
        <v>24</v>
      </c>
      <c r="C34" s="508" t="s">
        <v>405</v>
      </c>
      <c r="D34" s="498">
        <v>2</v>
      </c>
      <c r="E34" s="498">
        <v>0</v>
      </c>
      <c r="F34" s="612"/>
      <c r="G34" s="498"/>
      <c r="H34" s="612"/>
      <c r="I34" s="498">
        <f>SUM(I35:I36)</f>
        <v>180</v>
      </c>
      <c r="J34" s="498">
        <f aca="true" t="shared" si="10" ref="J34:AA34">SUM(J35:J36)</f>
        <v>60</v>
      </c>
      <c r="K34" s="498">
        <v>0</v>
      </c>
      <c r="L34" s="498">
        <f t="shared" si="10"/>
        <v>120</v>
      </c>
      <c r="M34" s="612">
        <f t="shared" si="10"/>
        <v>68</v>
      </c>
      <c r="N34" s="498">
        <f t="shared" si="10"/>
        <v>52</v>
      </c>
      <c r="O34" s="591">
        <f t="shared" si="10"/>
        <v>0</v>
      </c>
      <c r="P34" s="498">
        <f t="shared" si="10"/>
        <v>0</v>
      </c>
      <c r="Q34" s="612">
        <f t="shared" si="10"/>
        <v>0</v>
      </c>
      <c r="R34" s="498">
        <f t="shared" si="10"/>
        <v>120</v>
      </c>
      <c r="S34" s="612">
        <f t="shared" si="10"/>
        <v>0</v>
      </c>
      <c r="T34" s="498">
        <f t="shared" si="10"/>
        <v>0</v>
      </c>
      <c r="U34" s="498">
        <f t="shared" si="10"/>
        <v>0</v>
      </c>
      <c r="V34" s="498">
        <f t="shared" si="10"/>
        <v>0</v>
      </c>
      <c r="W34" s="612">
        <f t="shared" si="10"/>
        <v>0</v>
      </c>
      <c r="X34" s="498">
        <f t="shared" si="10"/>
        <v>0</v>
      </c>
      <c r="Y34" s="498">
        <f t="shared" si="10"/>
        <v>0</v>
      </c>
      <c r="Z34" s="591">
        <f t="shared" si="10"/>
        <v>0</v>
      </c>
      <c r="AA34" s="591">
        <f t="shared" si="10"/>
        <v>0</v>
      </c>
    </row>
    <row r="35" spans="2:27" ht="52.5" customHeight="1">
      <c r="B35" s="502" t="s">
        <v>95</v>
      </c>
      <c r="C35" s="503" t="s">
        <v>33</v>
      </c>
      <c r="D35" s="502">
        <v>3</v>
      </c>
      <c r="E35" s="619"/>
      <c r="F35" s="549"/>
      <c r="G35" s="502"/>
      <c r="H35" s="549"/>
      <c r="I35" s="711">
        <f>SUM(J35:L35)</f>
        <v>72</v>
      </c>
      <c r="J35" s="502">
        <v>24</v>
      </c>
      <c r="K35" s="502"/>
      <c r="L35" s="650">
        <v>48</v>
      </c>
      <c r="M35" s="549">
        <v>32</v>
      </c>
      <c r="N35" s="502">
        <v>16</v>
      </c>
      <c r="O35" s="617"/>
      <c r="P35" s="502"/>
      <c r="Q35" s="549"/>
      <c r="R35" s="502">
        <v>48</v>
      </c>
      <c r="S35" s="549"/>
      <c r="T35" s="502"/>
      <c r="U35" s="502"/>
      <c r="V35" s="502"/>
      <c r="W35" s="549"/>
      <c r="X35" s="762"/>
      <c r="Y35" s="763"/>
      <c r="Z35" s="686"/>
      <c r="AA35" s="686"/>
    </row>
    <row r="36" spans="2:27" ht="43.5" customHeight="1" thickBot="1">
      <c r="B36" s="504" t="s">
        <v>121</v>
      </c>
      <c r="C36" s="505" t="s">
        <v>169</v>
      </c>
      <c r="D36" s="504">
        <v>3</v>
      </c>
      <c r="E36" s="539"/>
      <c r="F36" s="551"/>
      <c r="G36" s="504"/>
      <c r="H36" s="551"/>
      <c r="I36" s="711">
        <f>SUM(J36:L36)</f>
        <v>108</v>
      </c>
      <c r="J36" s="504">
        <v>36</v>
      </c>
      <c r="K36" s="506"/>
      <c r="L36" s="509">
        <f>SUM(R36+S36)</f>
        <v>72</v>
      </c>
      <c r="M36" s="551">
        <v>36</v>
      </c>
      <c r="N36" s="504">
        <v>36</v>
      </c>
      <c r="O36" s="556"/>
      <c r="P36" s="504"/>
      <c r="Q36" s="551"/>
      <c r="R36" s="504">
        <v>72</v>
      </c>
      <c r="S36" s="551"/>
      <c r="T36" s="504"/>
      <c r="U36" s="558"/>
      <c r="V36" s="558"/>
      <c r="W36" s="772"/>
      <c r="X36" s="773"/>
      <c r="Y36" s="774"/>
      <c r="Z36" s="572"/>
      <c r="AA36" s="572"/>
    </row>
    <row r="37" spans="2:27" ht="16.5" customHeight="1" thickBot="1">
      <c r="B37" s="500" t="s">
        <v>300</v>
      </c>
      <c r="C37" s="508" t="s">
        <v>406</v>
      </c>
      <c r="D37" s="500">
        <f>D38+D52</f>
        <v>18</v>
      </c>
      <c r="E37" s="500">
        <f>E38+E52</f>
        <v>19</v>
      </c>
      <c r="F37" s="594">
        <f>F38+F52</f>
        <v>2</v>
      </c>
      <c r="G37" s="500">
        <f>H37+I37</f>
        <v>4428</v>
      </c>
      <c r="H37" s="594">
        <f>H52</f>
        <v>864</v>
      </c>
      <c r="I37" s="538">
        <f>I38+I52</f>
        <v>3564</v>
      </c>
      <c r="J37" s="538">
        <f>J38+J52</f>
        <v>1188</v>
      </c>
      <c r="K37" s="538">
        <v>0</v>
      </c>
      <c r="L37" s="538">
        <f aca="true" t="shared" si="11" ref="L37:AA37">L38+L52</f>
        <v>2376</v>
      </c>
      <c r="M37" s="538">
        <f t="shared" si="11"/>
        <v>1274</v>
      </c>
      <c r="N37" s="500">
        <f t="shared" si="11"/>
        <v>1020</v>
      </c>
      <c r="O37" s="594">
        <f t="shared" si="11"/>
        <v>82</v>
      </c>
      <c r="P37" s="500">
        <f t="shared" si="11"/>
        <v>0</v>
      </c>
      <c r="Q37" s="594">
        <f t="shared" si="11"/>
        <v>0</v>
      </c>
      <c r="R37" s="500">
        <f t="shared" si="11"/>
        <v>336</v>
      </c>
      <c r="S37" s="594">
        <f t="shared" si="11"/>
        <v>522</v>
      </c>
      <c r="T37" s="500">
        <f t="shared" si="11"/>
        <v>216</v>
      </c>
      <c r="U37" s="500">
        <f t="shared" si="11"/>
        <v>512</v>
      </c>
      <c r="V37" s="500">
        <f t="shared" si="11"/>
        <v>544</v>
      </c>
      <c r="W37" s="594">
        <f t="shared" si="11"/>
        <v>216</v>
      </c>
      <c r="X37" s="538">
        <f t="shared" si="11"/>
        <v>372</v>
      </c>
      <c r="Y37" s="500">
        <f t="shared" si="11"/>
        <v>144</v>
      </c>
      <c r="Z37" s="576">
        <f t="shared" si="11"/>
        <v>234</v>
      </c>
      <c r="AA37" s="576">
        <f t="shared" si="11"/>
        <v>144</v>
      </c>
    </row>
    <row r="38" spans="2:27" ht="24.75" thickBot="1">
      <c r="B38" s="500" t="s">
        <v>400</v>
      </c>
      <c r="C38" s="508" t="s">
        <v>177</v>
      </c>
      <c r="D38" s="500">
        <v>7</v>
      </c>
      <c r="E38" s="500">
        <v>6</v>
      </c>
      <c r="F38" s="594">
        <v>0</v>
      </c>
      <c r="G38" s="626"/>
      <c r="H38" s="624"/>
      <c r="I38" s="500">
        <f>SUM(I39:I51)</f>
        <v>1206</v>
      </c>
      <c r="J38" s="500">
        <f aca="true" t="shared" si="12" ref="J38:AA38">SUM(J39:J51)</f>
        <v>402</v>
      </c>
      <c r="K38" s="500">
        <f t="shared" si="12"/>
        <v>0</v>
      </c>
      <c r="L38" s="500">
        <f>SUM(L39:L51)</f>
        <v>804</v>
      </c>
      <c r="M38" s="500">
        <f t="shared" si="12"/>
        <v>450</v>
      </c>
      <c r="N38" s="500">
        <f t="shared" si="12"/>
        <v>338</v>
      </c>
      <c r="O38" s="500">
        <f t="shared" si="12"/>
        <v>16</v>
      </c>
      <c r="P38" s="500">
        <f t="shared" si="12"/>
        <v>0</v>
      </c>
      <c r="Q38" s="576">
        <f t="shared" si="12"/>
        <v>0</v>
      </c>
      <c r="R38" s="500">
        <f t="shared" si="12"/>
        <v>24</v>
      </c>
      <c r="S38" s="538">
        <f t="shared" si="12"/>
        <v>228</v>
      </c>
      <c r="T38" s="500">
        <f t="shared" si="12"/>
        <v>0</v>
      </c>
      <c r="U38" s="500">
        <f t="shared" si="12"/>
        <v>256</v>
      </c>
      <c r="V38" s="500">
        <f t="shared" si="12"/>
        <v>68</v>
      </c>
      <c r="W38" s="576">
        <f t="shared" si="12"/>
        <v>0</v>
      </c>
      <c r="X38" s="500">
        <f t="shared" si="12"/>
        <v>84</v>
      </c>
      <c r="Y38" s="500">
        <f t="shared" si="12"/>
        <v>0</v>
      </c>
      <c r="Z38" s="500">
        <f t="shared" si="12"/>
        <v>144</v>
      </c>
      <c r="AA38" s="576">
        <f t="shared" si="12"/>
        <v>0</v>
      </c>
    </row>
    <row r="39" spans="2:27" ht="12.75">
      <c r="B39" s="502" t="s">
        <v>388</v>
      </c>
      <c r="C39" s="503" t="s">
        <v>349</v>
      </c>
      <c r="D39" s="502"/>
      <c r="E39" s="502">
        <v>4</v>
      </c>
      <c r="F39" s="555"/>
      <c r="G39" s="619"/>
      <c r="H39" s="616"/>
      <c r="I39" s="549">
        <f>J39+L39</f>
        <v>90</v>
      </c>
      <c r="J39" s="502">
        <v>30</v>
      </c>
      <c r="K39" s="502"/>
      <c r="L39" s="650">
        <f>SUM(P39:AA39)</f>
        <v>60</v>
      </c>
      <c r="M39" s="549"/>
      <c r="N39" s="502">
        <v>60</v>
      </c>
      <c r="O39" s="549"/>
      <c r="P39" s="619"/>
      <c r="Q39" s="555"/>
      <c r="R39" s="502">
        <v>24</v>
      </c>
      <c r="S39" s="549">
        <v>36</v>
      </c>
      <c r="T39" s="619"/>
      <c r="U39" s="619"/>
      <c r="V39" s="619"/>
      <c r="W39" s="555"/>
      <c r="X39" s="775"/>
      <c r="Y39" s="776"/>
      <c r="Z39" s="687"/>
      <c r="AA39" s="687"/>
    </row>
    <row r="40" spans="2:27" ht="12.75">
      <c r="B40" s="504" t="s">
        <v>389</v>
      </c>
      <c r="C40" s="505" t="s">
        <v>350</v>
      </c>
      <c r="D40" s="504">
        <v>4</v>
      </c>
      <c r="E40" s="504"/>
      <c r="F40" s="551"/>
      <c r="G40" s="504"/>
      <c r="H40" s="556"/>
      <c r="I40" s="549">
        <f aca="true" t="shared" si="13" ref="I40:I51">J40+L40</f>
        <v>108</v>
      </c>
      <c r="J40" s="504">
        <v>36</v>
      </c>
      <c r="K40" s="502"/>
      <c r="L40" s="502">
        <f aca="true" t="shared" si="14" ref="L40:L50">SUM(P40:AA40)</f>
        <v>72</v>
      </c>
      <c r="M40" s="551">
        <v>36</v>
      </c>
      <c r="N40" s="504">
        <v>36</v>
      </c>
      <c r="O40" s="551"/>
      <c r="P40" s="504"/>
      <c r="Q40" s="551"/>
      <c r="R40" s="504"/>
      <c r="S40" s="551">
        <v>72</v>
      </c>
      <c r="T40" s="504"/>
      <c r="U40" s="504"/>
      <c r="V40" s="504"/>
      <c r="W40" s="551"/>
      <c r="X40" s="777"/>
      <c r="Y40" s="778"/>
      <c r="Z40" s="631"/>
      <c r="AA40" s="631"/>
    </row>
    <row r="41" spans="2:27" ht="12.75">
      <c r="B41" s="504" t="s">
        <v>390</v>
      </c>
      <c r="C41" s="505" t="s">
        <v>351</v>
      </c>
      <c r="D41" s="504"/>
      <c r="E41" s="504">
        <v>4</v>
      </c>
      <c r="F41" s="551"/>
      <c r="G41" s="504"/>
      <c r="H41" s="556"/>
      <c r="I41" s="549">
        <f t="shared" si="13"/>
        <v>72</v>
      </c>
      <c r="J41" s="504">
        <v>24</v>
      </c>
      <c r="K41" s="502"/>
      <c r="L41" s="502">
        <f t="shared" si="14"/>
        <v>48</v>
      </c>
      <c r="M41" s="551">
        <v>30</v>
      </c>
      <c r="N41" s="504">
        <v>18</v>
      </c>
      <c r="O41" s="551"/>
      <c r="P41" s="504"/>
      <c r="Q41" s="551"/>
      <c r="R41" s="504"/>
      <c r="S41" s="551">
        <v>48</v>
      </c>
      <c r="T41" s="504"/>
      <c r="U41" s="504"/>
      <c r="V41" s="504"/>
      <c r="W41" s="551"/>
      <c r="X41" s="777"/>
      <c r="Y41" s="778"/>
      <c r="Z41" s="631"/>
      <c r="AA41" s="631"/>
    </row>
    <row r="42" spans="2:27" ht="12.75">
      <c r="B42" s="504" t="s">
        <v>391</v>
      </c>
      <c r="C42" s="505" t="s">
        <v>352</v>
      </c>
      <c r="D42" s="504">
        <v>4</v>
      </c>
      <c r="E42" s="504"/>
      <c r="F42" s="551"/>
      <c r="G42" s="504"/>
      <c r="H42" s="556"/>
      <c r="I42" s="549">
        <f t="shared" si="13"/>
        <v>108</v>
      </c>
      <c r="J42" s="504">
        <v>36</v>
      </c>
      <c r="K42" s="502"/>
      <c r="L42" s="502">
        <f t="shared" si="14"/>
        <v>72</v>
      </c>
      <c r="M42" s="551">
        <v>36</v>
      </c>
      <c r="N42" s="504">
        <v>36</v>
      </c>
      <c r="O42" s="551"/>
      <c r="P42" s="504"/>
      <c r="Q42" s="551"/>
      <c r="R42" s="504"/>
      <c r="S42" s="551">
        <v>72</v>
      </c>
      <c r="T42" s="504"/>
      <c r="U42" s="504"/>
      <c r="V42" s="504"/>
      <c r="W42" s="551"/>
      <c r="X42" s="777"/>
      <c r="Y42" s="778"/>
      <c r="Z42" s="631"/>
      <c r="AA42" s="631"/>
    </row>
    <row r="43" spans="2:27" ht="24">
      <c r="B43" s="504" t="s">
        <v>392</v>
      </c>
      <c r="C43" s="505" t="s">
        <v>171</v>
      </c>
      <c r="D43" s="504">
        <v>8</v>
      </c>
      <c r="E43" s="504"/>
      <c r="F43" s="551"/>
      <c r="G43" s="504"/>
      <c r="H43" s="556"/>
      <c r="I43" s="549">
        <f t="shared" si="13"/>
        <v>108</v>
      </c>
      <c r="J43" s="504">
        <v>36</v>
      </c>
      <c r="K43" s="502"/>
      <c r="L43" s="502">
        <f t="shared" si="14"/>
        <v>72</v>
      </c>
      <c r="M43" s="551">
        <v>36</v>
      </c>
      <c r="N43" s="504">
        <v>36</v>
      </c>
      <c r="O43" s="551"/>
      <c r="P43" s="504"/>
      <c r="Q43" s="551"/>
      <c r="R43" s="504"/>
      <c r="S43" s="551"/>
      <c r="T43" s="504"/>
      <c r="U43" s="504"/>
      <c r="V43" s="504"/>
      <c r="W43" s="551"/>
      <c r="X43" s="764"/>
      <c r="Y43" s="649"/>
      <c r="Z43" s="556">
        <v>72</v>
      </c>
      <c r="AA43" s="556"/>
    </row>
    <row r="44" spans="2:27" ht="12.75">
      <c r="B44" s="504" t="s">
        <v>393</v>
      </c>
      <c r="C44" s="505" t="s">
        <v>353</v>
      </c>
      <c r="D44" s="504">
        <v>7</v>
      </c>
      <c r="E44" s="504"/>
      <c r="F44" s="551">
        <v>7</v>
      </c>
      <c r="G44" s="504"/>
      <c r="H44" s="556"/>
      <c r="I44" s="549">
        <f t="shared" si="13"/>
        <v>126</v>
      </c>
      <c r="J44" s="504">
        <v>42</v>
      </c>
      <c r="K44" s="502"/>
      <c r="L44" s="502">
        <f t="shared" si="14"/>
        <v>84</v>
      </c>
      <c r="M44" s="551">
        <v>52</v>
      </c>
      <c r="N44" s="504">
        <v>16</v>
      </c>
      <c r="O44" s="551">
        <v>16</v>
      </c>
      <c r="P44" s="504"/>
      <c r="Q44" s="551"/>
      <c r="R44" s="504"/>
      <c r="S44" s="551"/>
      <c r="T44" s="504"/>
      <c r="U44" s="504"/>
      <c r="V44" s="504"/>
      <c r="W44" s="551"/>
      <c r="X44" s="764">
        <v>84</v>
      </c>
      <c r="Y44" s="649"/>
      <c r="Z44" s="556"/>
      <c r="AA44" s="556"/>
    </row>
    <row r="45" spans="2:27" ht="12.75">
      <c r="B45" s="504" t="s">
        <v>394</v>
      </c>
      <c r="C45" s="505" t="s">
        <v>111</v>
      </c>
      <c r="D45" s="504"/>
      <c r="E45" s="504">
        <v>6</v>
      </c>
      <c r="F45" s="551"/>
      <c r="G45" s="504"/>
      <c r="H45" s="556"/>
      <c r="I45" s="549">
        <f t="shared" si="13"/>
        <v>102</v>
      </c>
      <c r="J45" s="504">
        <v>34</v>
      </c>
      <c r="K45" s="504"/>
      <c r="L45" s="504">
        <f t="shared" si="14"/>
        <v>68</v>
      </c>
      <c r="M45" s="551">
        <v>20</v>
      </c>
      <c r="N45" s="504">
        <v>48</v>
      </c>
      <c r="O45" s="551"/>
      <c r="P45" s="504"/>
      <c r="Q45" s="551"/>
      <c r="R45" s="504"/>
      <c r="S45" s="551"/>
      <c r="T45" s="504"/>
      <c r="U45" s="504"/>
      <c r="V45" s="504">
        <v>68</v>
      </c>
      <c r="W45" s="551"/>
      <c r="X45" s="764"/>
      <c r="Y45" s="649"/>
      <c r="Z45" s="556"/>
      <c r="AA45" s="556"/>
    </row>
    <row r="46" spans="2:27" ht="24">
      <c r="B46" s="504" t="s">
        <v>395</v>
      </c>
      <c r="C46" s="505" t="s">
        <v>354</v>
      </c>
      <c r="D46" s="504"/>
      <c r="E46" s="504">
        <v>5</v>
      </c>
      <c r="F46" s="551"/>
      <c r="G46" s="504"/>
      <c r="H46" s="556"/>
      <c r="I46" s="549">
        <f t="shared" si="13"/>
        <v>96</v>
      </c>
      <c r="J46" s="504">
        <v>32</v>
      </c>
      <c r="K46" s="502"/>
      <c r="L46" s="502">
        <f t="shared" si="14"/>
        <v>64</v>
      </c>
      <c r="M46" s="551">
        <v>48</v>
      </c>
      <c r="N46" s="504">
        <v>16</v>
      </c>
      <c r="O46" s="551"/>
      <c r="P46" s="504"/>
      <c r="Q46" s="551"/>
      <c r="R46" s="504"/>
      <c r="S46" s="551"/>
      <c r="T46" s="504"/>
      <c r="U46" s="504">
        <v>64</v>
      </c>
      <c r="V46" s="504"/>
      <c r="W46" s="551"/>
      <c r="X46" s="764"/>
      <c r="Y46" s="649"/>
      <c r="Z46" s="556"/>
      <c r="AA46" s="556"/>
    </row>
    <row r="47" spans="2:27" ht="12.75">
      <c r="B47" s="504" t="s">
        <v>396</v>
      </c>
      <c r="C47" s="505" t="s">
        <v>355</v>
      </c>
      <c r="D47" s="504">
        <v>5</v>
      </c>
      <c r="E47" s="504"/>
      <c r="F47" s="551"/>
      <c r="G47" s="504"/>
      <c r="H47" s="556"/>
      <c r="I47" s="549">
        <f t="shared" si="13"/>
        <v>96</v>
      </c>
      <c r="J47" s="504">
        <v>32</v>
      </c>
      <c r="K47" s="502"/>
      <c r="L47" s="502">
        <f t="shared" si="14"/>
        <v>64</v>
      </c>
      <c r="M47" s="551">
        <v>48</v>
      </c>
      <c r="N47" s="504">
        <v>16</v>
      </c>
      <c r="O47" s="551"/>
      <c r="P47" s="504"/>
      <c r="Q47" s="551"/>
      <c r="R47" s="504"/>
      <c r="S47" s="551"/>
      <c r="T47" s="504"/>
      <c r="U47" s="504">
        <v>64</v>
      </c>
      <c r="V47" s="504"/>
      <c r="W47" s="551"/>
      <c r="X47" s="764"/>
      <c r="Y47" s="649"/>
      <c r="Z47" s="556"/>
      <c r="AA47" s="556"/>
    </row>
    <row r="48" spans="2:27" ht="12.75">
      <c r="B48" s="504" t="s">
        <v>397</v>
      </c>
      <c r="C48" s="505" t="s">
        <v>356</v>
      </c>
      <c r="D48" s="504">
        <v>5</v>
      </c>
      <c r="E48" s="504"/>
      <c r="F48" s="551"/>
      <c r="G48" s="504"/>
      <c r="H48" s="556"/>
      <c r="I48" s="549">
        <f t="shared" si="13"/>
        <v>96</v>
      </c>
      <c r="J48" s="504">
        <v>32</v>
      </c>
      <c r="K48" s="502"/>
      <c r="L48" s="504">
        <f t="shared" si="14"/>
        <v>64</v>
      </c>
      <c r="M48" s="551">
        <v>48</v>
      </c>
      <c r="N48" s="504">
        <v>16</v>
      </c>
      <c r="O48" s="551"/>
      <c r="P48" s="504"/>
      <c r="Q48" s="551"/>
      <c r="R48" s="504"/>
      <c r="S48" s="551"/>
      <c r="T48" s="504"/>
      <c r="U48" s="504">
        <v>64</v>
      </c>
      <c r="V48" s="504"/>
      <c r="W48" s="551"/>
      <c r="X48" s="764"/>
      <c r="Y48" s="649"/>
      <c r="Z48" s="556"/>
      <c r="AA48" s="556"/>
    </row>
    <row r="49" spans="2:27" ht="38.25" customHeight="1">
      <c r="B49" s="504" t="s">
        <v>398</v>
      </c>
      <c r="C49" s="505" t="s">
        <v>357</v>
      </c>
      <c r="D49" s="504">
        <v>5</v>
      </c>
      <c r="E49" s="504"/>
      <c r="F49" s="551"/>
      <c r="G49" s="504"/>
      <c r="H49" s="556"/>
      <c r="I49" s="549">
        <f t="shared" si="13"/>
        <v>96</v>
      </c>
      <c r="J49" s="504">
        <v>32</v>
      </c>
      <c r="K49" s="549"/>
      <c r="L49" s="502">
        <f t="shared" si="14"/>
        <v>64</v>
      </c>
      <c r="M49" s="551">
        <v>48</v>
      </c>
      <c r="N49" s="504">
        <v>16</v>
      </c>
      <c r="O49" s="551"/>
      <c r="P49" s="504"/>
      <c r="Q49" s="551"/>
      <c r="R49" s="504"/>
      <c r="S49" s="551"/>
      <c r="T49" s="504"/>
      <c r="U49" s="504">
        <v>64</v>
      </c>
      <c r="V49" s="504"/>
      <c r="W49" s="551"/>
      <c r="X49" s="779"/>
      <c r="Y49" s="648"/>
      <c r="Z49" s="617"/>
      <c r="AA49" s="617"/>
    </row>
    <row r="50" spans="2:27" ht="53.25" customHeight="1">
      <c r="B50" s="504" t="s">
        <v>399</v>
      </c>
      <c r="C50" s="505" t="s">
        <v>172</v>
      </c>
      <c r="D50" s="504"/>
      <c r="E50" s="504">
        <v>8</v>
      </c>
      <c r="F50" s="551"/>
      <c r="G50" s="504"/>
      <c r="H50" s="556"/>
      <c r="I50" s="549">
        <f t="shared" si="13"/>
        <v>54</v>
      </c>
      <c r="J50" s="504">
        <v>18</v>
      </c>
      <c r="K50" s="549"/>
      <c r="L50" s="504">
        <f t="shared" si="14"/>
        <v>36</v>
      </c>
      <c r="M50" s="551">
        <v>28</v>
      </c>
      <c r="N50" s="504">
        <v>8</v>
      </c>
      <c r="O50" s="551"/>
      <c r="P50" s="504"/>
      <c r="Q50" s="551"/>
      <c r="R50" s="504"/>
      <c r="S50" s="551"/>
      <c r="T50" s="504"/>
      <c r="U50" s="504"/>
      <c r="V50" s="504"/>
      <c r="W50" s="551"/>
      <c r="X50" s="764"/>
      <c r="Y50" s="649"/>
      <c r="Z50" s="556">
        <v>36</v>
      </c>
      <c r="AA50" s="556"/>
    </row>
    <row r="51" spans="2:27" ht="53.25" customHeight="1" thickBot="1">
      <c r="B51" s="509" t="s">
        <v>443</v>
      </c>
      <c r="C51" s="510" t="s">
        <v>442</v>
      </c>
      <c r="D51" s="509"/>
      <c r="E51" s="509">
        <v>8</v>
      </c>
      <c r="F51" s="554"/>
      <c r="G51" s="509"/>
      <c r="H51" s="572"/>
      <c r="I51" s="554">
        <f t="shared" si="13"/>
        <v>54</v>
      </c>
      <c r="J51" s="509">
        <v>18</v>
      </c>
      <c r="K51" s="554"/>
      <c r="L51" s="509">
        <v>36</v>
      </c>
      <c r="M51" s="554">
        <v>20</v>
      </c>
      <c r="N51" s="509">
        <v>16</v>
      </c>
      <c r="O51" s="554"/>
      <c r="P51" s="509"/>
      <c r="Q51" s="554"/>
      <c r="R51" s="509"/>
      <c r="S51" s="554"/>
      <c r="T51" s="509"/>
      <c r="U51" s="509"/>
      <c r="V51" s="509"/>
      <c r="W51" s="554"/>
      <c r="X51" s="725"/>
      <c r="Y51" s="572"/>
      <c r="Z51" s="572">
        <v>36</v>
      </c>
      <c r="AA51" s="572"/>
    </row>
    <row r="52" spans="2:27" ht="18" customHeight="1" thickBot="1">
      <c r="B52" s="497" t="s">
        <v>301</v>
      </c>
      <c r="C52" s="603" t="s">
        <v>318</v>
      </c>
      <c r="D52" s="497">
        <v>11</v>
      </c>
      <c r="E52" s="497">
        <f>E53+E57+E61+E64+E69</f>
        <v>13</v>
      </c>
      <c r="F52" s="540">
        <v>2</v>
      </c>
      <c r="G52" s="497">
        <f>SUM(H52:I52)</f>
        <v>3222</v>
      </c>
      <c r="H52" s="618">
        <v>864</v>
      </c>
      <c r="I52" s="497">
        <f>I53+I57+I61+I64+I69</f>
        <v>2358</v>
      </c>
      <c r="J52" s="497">
        <f aca="true" t="shared" si="15" ref="J52:AA52">J53+J57+J61+J64+J69</f>
        <v>786</v>
      </c>
      <c r="K52" s="497">
        <v>0</v>
      </c>
      <c r="L52" s="497">
        <f>L53+L57+L61+L64+L69</f>
        <v>1572</v>
      </c>
      <c r="M52" s="540">
        <f t="shared" si="15"/>
        <v>824</v>
      </c>
      <c r="N52" s="497">
        <f t="shared" si="15"/>
        <v>682</v>
      </c>
      <c r="O52" s="618">
        <f t="shared" si="15"/>
        <v>66</v>
      </c>
      <c r="P52" s="497">
        <f t="shared" si="15"/>
        <v>0</v>
      </c>
      <c r="Q52" s="540">
        <f t="shared" si="15"/>
        <v>0</v>
      </c>
      <c r="R52" s="497">
        <f t="shared" si="15"/>
        <v>312</v>
      </c>
      <c r="S52" s="540">
        <f t="shared" si="15"/>
        <v>294</v>
      </c>
      <c r="T52" s="497">
        <f t="shared" si="15"/>
        <v>216</v>
      </c>
      <c r="U52" s="497">
        <f t="shared" si="15"/>
        <v>256</v>
      </c>
      <c r="V52" s="497">
        <f t="shared" si="15"/>
        <v>476</v>
      </c>
      <c r="W52" s="540">
        <f t="shared" si="15"/>
        <v>216</v>
      </c>
      <c r="X52" s="497">
        <f t="shared" si="15"/>
        <v>288</v>
      </c>
      <c r="Y52" s="497">
        <f t="shared" si="15"/>
        <v>144</v>
      </c>
      <c r="Z52" s="618">
        <f t="shared" si="15"/>
        <v>90</v>
      </c>
      <c r="AA52" s="618">
        <f t="shared" si="15"/>
        <v>144</v>
      </c>
    </row>
    <row r="53" spans="2:27" ht="29.25" customHeight="1" thickBot="1">
      <c r="B53" s="635" t="s">
        <v>302</v>
      </c>
      <c r="C53" s="636" t="s">
        <v>358</v>
      </c>
      <c r="D53" s="582" t="s">
        <v>315</v>
      </c>
      <c r="E53" s="500">
        <v>2</v>
      </c>
      <c r="F53" s="623"/>
      <c r="G53" s="500">
        <f>SUM(H53:I53)</f>
        <v>818</v>
      </c>
      <c r="H53" s="576">
        <v>72</v>
      </c>
      <c r="I53" s="500">
        <f>SUM(I54:I56)</f>
        <v>746</v>
      </c>
      <c r="J53" s="500">
        <f aca="true" t="shared" si="16" ref="J53:AA53">SUM(J54:J56)</f>
        <v>248</v>
      </c>
      <c r="K53" s="500">
        <v>0</v>
      </c>
      <c r="L53" s="500">
        <f t="shared" si="16"/>
        <v>498</v>
      </c>
      <c r="M53" s="594">
        <f t="shared" si="16"/>
        <v>250</v>
      </c>
      <c r="N53" s="500">
        <f t="shared" si="16"/>
        <v>216</v>
      </c>
      <c r="O53" s="576">
        <f t="shared" si="16"/>
        <v>32</v>
      </c>
      <c r="P53" s="500">
        <f t="shared" si="16"/>
        <v>0</v>
      </c>
      <c r="Q53" s="594">
        <f t="shared" si="16"/>
        <v>0</v>
      </c>
      <c r="R53" s="500">
        <f t="shared" si="16"/>
        <v>0</v>
      </c>
      <c r="S53" s="594">
        <f t="shared" si="16"/>
        <v>0</v>
      </c>
      <c r="T53" s="500">
        <f t="shared" si="16"/>
        <v>0</v>
      </c>
      <c r="U53" s="500">
        <f t="shared" si="16"/>
        <v>192</v>
      </c>
      <c r="V53" s="500">
        <f t="shared" si="16"/>
        <v>306</v>
      </c>
      <c r="W53" s="594">
        <f t="shared" si="16"/>
        <v>72</v>
      </c>
      <c r="X53" s="780">
        <f t="shared" si="16"/>
        <v>0</v>
      </c>
      <c r="Y53" s="576">
        <f t="shared" si="16"/>
        <v>0</v>
      </c>
      <c r="Z53" s="576">
        <f t="shared" si="16"/>
        <v>0</v>
      </c>
      <c r="AA53" s="576">
        <f t="shared" si="16"/>
        <v>0</v>
      </c>
    </row>
    <row r="54" spans="2:27" ht="28.5" customHeight="1">
      <c r="B54" s="513" t="s">
        <v>303</v>
      </c>
      <c r="C54" s="604" t="s">
        <v>359</v>
      </c>
      <c r="D54" s="502">
        <v>6</v>
      </c>
      <c r="E54" s="502">
        <v>5</v>
      </c>
      <c r="F54" s="549">
        <v>6</v>
      </c>
      <c r="G54" s="502"/>
      <c r="H54" s="617"/>
      <c r="I54" s="502">
        <f>J54+L54</f>
        <v>594</v>
      </c>
      <c r="J54" s="502">
        <v>198</v>
      </c>
      <c r="K54" s="502"/>
      <c r="L54" s="502">
        <v>396</v>
      </c>
      <c r="M54" s="549">
        <v>198</v>
      </c>
      <c r="N54" s="502">
        <v>166</v>
      </c>
      <c r="O54" s="617">
        <v>32</v>
      </c>
      <c r="P54" s="502"/>
      <c r="Q54" s="549"/>
      <c r="R54" s="502"/>
      <c r="S54" s="549"/>
      <c r="T54" s="502"/>
      <c r="U54" s="502">
        <v>192</v>
      </c>
      <c r="V54" s="502">
        <v>204</v>
      </c>
      <c r="W54" s="617"/>
      <c r="X54" s="762"/>
      <c r="Y54" s="763"/>
      <c r="Z54" s="617"/>
      <c r="AA54" s="617"/>
    </row>
    <row r="55" spans="2:27" ht="12.75">
      <c r="B55" s="512" t="s">
        <v>361</v>
      </c>
      <c r="C55" s="605" t="s">
        <v>360</v>
      </c>
      <c r="D55" s="504">
        <v>6</v>
      </c>
      <c r="E55" s="504"/>
      <c r="F55" s="551"/>
      <c r="G55" s="504"/>
      <c r="H55" s="556"/>
      <c r="I55" s="502">
        <f>J55+L55</f>
        <v>152</v>
      </c>
      <c r="J55" s="504">
        <v>50</v>
      </c>
      <c r="K55" s="504"/>
      <c r="L55" s="504">
        <v>102</v>
      </c>
      <c r="M55" s="551">
        <v>52</v>
      </c>
      <c r="N55" s="504">
        <v>50</v>
      </c>
      <c r="O55" s="556"/>
      <c r="P55" s="504"/>
      <c r="Q55" s="551"/>
      <c r="R55" s="504"/>
      <c r="S55" s="551"/>
      <c r="T55" s="504"/>
      <c r="U55" s="504"/>
      <c r="V55" s="504">
        <v>102</v>
      </c>
      <c r="W55" s="556"/>
      <c r="X55" s="764"/>
      <c r="Y55" s="649"/>
      <c r="Z55" s="556"/>
      <c r="AA55" s="556"/>
    </row>
    <row r="56" spans="2:27" ht="16.5" customHeight="1" thickBot="1">
      <c r="B56" s="655" t="s">
        <v>435</v>
      </c>
      <c r="C56" s="656" t="s">
        <v>304</v>
      </c>
      <c r="D56" s="506"/>
      <c r="E56" s="506">
        <v>6</v>
      </c>
      <c r="F56" s="552"/>
      <c r="G56" s="506"/>
      <c r="H56" s="631">
        <v>72</v>
      </c>
      <c r="I56" s="506"/>
      <c r="J56" s="506"/>
      <c r="K56" s="506"/>
      <c r="L56" s="506"/>
      <c r="M56" s="552"/>
      <c r="N56" s="506"/>
      <c r="O56" s="631"/>
      <c r="P56" s="506"/>
      <c r="Q56" s="552"/>
      <c r="R56" s="506"/>
      <c r="S56" s="552"/>
      <c r="T56" s="506"/>
      <c r="U56" s="506"/>
      <c r="V56" s="506"/>
      <c r="W56" s="631">
        <v>72</v>
      </c>
      <c r="X56" s="777"/>
      <c r="Y56" s="778"/>
      <c r="Z56" s="631"/>
      <c r="AA56" s="631"/>
    </row>
    <row r="57" spans="2:27" ht="54.75" customHeight="1" thickBot="1">
      <c r="B57" s="635" t="s">
        <v>305</v>
      </c>
      <c r="C57" s="637" t="s">
        <v>363</v>
      </c>
      <c r="D57" s="582" t="s">
        <v>315</v>
      </c>
      <c r="E57" s="500">
        <v>3</v>
      </c>
      <c r="F57" s="623"/>
      <c r="G57" s="500">
        <f>SUM(H57:I57)</f>
        <v>494</v>
      </c>
      <c r="H57" s="576">
        <v>144</v>
      </c>
      <c r="I57" s="500">
        <f>SUM(I58:I60)</f>
        <v>350</v>
      </c>
      <c r="J57" s="500">
        <f aca="true" t="shared" si="17" ref="J57:AA57">SUM(J58:J60)</f>
        <v>116</v>
      </c>
      <c r="K57" s="500">
        <v>0</v>
      </c>
      <c r="L57" s="500">
        <f t="shared" si="17"/>
        <v>234</v>
      </c>
      <c r="M57" s="594">
        <f t="shared" si="17"/>
        <v>118</v>
      </c>
      <c r="N57" s="500">
        <f t="shared" si="17"/>
        <v>82</v>
      </c>
      <c r="O57" s="576">
        <f t="shared" si="17"/>
        <v>34</v>
      </c>
      <c r="P57" s="500">
        <f t="shared" si="17"/>
        <v>0</v>
      </c>
      <c r="Q57" s="594">
        <f t="shared" si="17"/>
        <v>0</v>
      </c>
      <c r="R57" s="500">
        <f t="shared" si="17"/>
        <v>0</v>
      </c>
      <c r="S57" s="594">
        <f t="shared" si="17"/>
        <v>0</v>
      </c>
      <c r="T57" s="500">
        <f t="shared" si="17"/>
        <v>0</v>
      </c>
      <c r="U57" s="500">
        <f t="shared" si="17"/>
        <v>64</v>
      </c>
      <c r="V57" s="500">
        <f t="shared" si="17"/>
        <v>170</v>
      </c>
      <c r="W57" s="576">
        <f t="shared" si="17"/>
        <v>144</v>
      </c>
      <c r="X57" s="780">
        <f t="shared" si="17"/>
        <v>0</v>
      </c>
      <c r="Y57" s="781">
        <f t="shared" si="17"/>
        <v>0</v>
      </c>
      <c r="Z57" s="576">
        <f t="shared" si="17"/>
        <v>0</v>
      </c>
      <c r="AA57" s="576">
        <f t="shared" si="17"/>
        <v>0</v>
      </c>
    </row>
    <row r="58" spans="2:27" ht="51.75" customHeight="1">
      <c r="B58" s="513" t="s">
        <v>306</v>
      </c>
      <c r="C58" s="604" t="s">
        <v>364</v>
      </c>
      <c r="D58" s="502">
        <v>6</v>
      </c>
      <c r="E58" s="502">
        <v>5</v>
      </c>
      <c r="F58" s="549">
        <v>6</v>
      </c>
      <c r="G58" s="627"/>
      <c r="H58" s="617"/>
      <c r="I58" s="502">
        <f>J58+L58</f>
        <v>198</v>
      </c>
      <c r="J58" s="502">
        <v>66</v>
      </c>
      <c r="K58" s="502"/>
      <c r="L58" s="502">
        <v>132</v>
      </c>
      <c r="M58" s="549">
        <v>66</v>
      </c>
      <c r="N58" s="502">
        <v>32</v>
      </c>
      <c r="O58" s="617">
        <v>34</v>
      </c>
      <c r="P58" s="502"/>
      <c r="Q58" s="617"/>
      <c r="R58" s="650"/>
      <c r="S58" s="549"/>
      <c r="T58" s="502"/>
      <c r="U58" s="502">
        <v>64</v>
      </c>
      <c r="V58" s="502">
        <v>68</v>
      </c>
      <c r="W58" s="617"/>
      <c r="X58" s="779"/>
      <c r="Y58" s="648"/>
      <c r="Z58" s="617"/>
      <c r="AA58" s="617"/>
    </row>
    <row r="59" spans="2:27" ht="25.5" customHeight="1">
      <c r="B59" s="512" t="s">
        <v>362</v>
      </c>
      <c r="C59" s="606" t="s">
        <v>365</v>
      </c>
      <c r="D59" s="504"/>
      <c r="E59" s="504">
        <v>6</v>
      </c>
      <c r="F59" s="551"/>
      <c r="G59" s="628"/>
      <c r="H59" s="556"/>
      <c r="I59" s="504">
        <f>J59+L59</f>
        <v>152</v>
      </c>
      <c r="J59" s="504">
        <v>50</v>
      </c>
      <c r="K59" s="504"/>
      <c r="L59" s="504">
        <v>102</v>
      </c>
      <c r="M59" s="551">
        <v>52</v>
      </c>
      <c r="N59" s="504">
        <v>50</v>
      </c>
      <c r="O59" s="556"/>
      <c r="P59" s="504"/>
      <c r="Q59" s="556"/>
      <c r="R59" s="504"/>
      <c r="S59" s="551"/>
      <c r="T59" s="504"/>
      <c r="U59" s="504"/>
      <c r="V59" s="504">
        <v>102</v>
      </c>
      <c r="W59" s="556"/>
      <c r="X59" s="764"/>
      <c r="Y59" s="649"/>
      <c r="Z59" s="556"/>
      <c r="AA59" s="556"/>
    </row>
    <row r="60" spans="2:27" ht="15.75" customHeight="1" thickBot="1">
      <c r="B60" s="653" t="s">
        <v>127</v>
      </c>
      <c r="C60" s="654" t="s">
        <v>314</v>
      </c>
      <c r="D60" s="506"/>
      <c r="E60" s="506">
        <v>6</v>
      </c>
      <c r="F60" s="552"/>
      <c r="G60" s="506"/>
      <c r="H60" s="631">
        <v>144</v>
      </c>
      <c r="I60" s="506"/>
      <c r="J60" s="506"/>
      <c r="K60" s="506"/>
      <c r="L60" s="506"/>
      <c r="M60" s="552"/>
      <c r="N60" s="506"/>
      <c r="O60" s="631"/>
      <c r="P60" s="506"/>
      <c r="Q60" s="631"/>
      <c r="R60" s="506"/>
      <c r="S60" s="552"/>
      <c r="T60" s="506"/>
      <c r="U60" s="506"/>
      <c r="V60" s="506"/>
      <c r="W60" s="631">
        <v>144</v>
      </c>
      <c r="X60" s="777"/>
      <c r="Y60" s="778"/>
      <c r="Z60" s="631"/>
      <c r="AA60" s="631"/>
    </row>
    <row r="61" spans="2:27" ht="74.25" customHeight="1" thickBot="1">
      <c r="B61" s="635" t="s">
        <v>307</v>
      </c>
      <c r="C61" s="637" t="s">
        <v>366</v>
      </c>
      <c r="D61" s="582" t="s">
        <v>316</v>
      </c>
      <c r="E61" s="500">
        <v>1</v>
      </c>
      <c r="F61" s="623"/>
      <c r="G61" s="500">
        <f>SUM(H61:I61)</f>
        <v>280</v>
      </c>
      <c r="H61" s="576">
        <v>144</v>
      </c>
      <c r="I61" s="500">
        <f>SUM(I62:I63)</f>
        <v>136</v>
      </c>
      <c r="J61" s="500">
        <f aca="true" t="shared" si="18" ref="J61:AA61">SUM(J62:J63)</f>
        <v>46</v>
      </c>
      <c r="K61" s="500">
        <v>0</v>
      </c>
      <c r="L61" s="500">
        <f t="shared" si="18"/>
        <v>90</v>
      </c>
      <c r="M61" s="594">
        <f t="shared" si="18"/>
        <v>60</v>
      </c>
      <c r="N61" s="500">
        <f t="shared" si="18"/>
        <v>30</v>
      </c>
      <c r="O61" s="576">
        <f t="shared" si="18"/>
        <v>0</v>
      </c>
      <c r="P61" s="500">
        <f t="shared" si="18"/>
        <v>0</v>
      </c>
      <c r="Q61" s="576">
        <f t="shared" si="18"/>
        <v>0</v>
      </c>
      <c r="R61" s="500">
        <f t="shared" si="18"/>
        <v>0</v>
      </c>
      <c r="S61" s="594">
        <f t="shared" si="18"/>
        <v>0</v>
      </c>
      <c r="T61" s="500">
        <f t="shared" si="18"/>
        <v>0</v>
      </c>
      <c r="U61" s="500">
        <f t="shared" si="18"/>
        <v>0</v>
      </c>
      <c r="V61" s="500">
        <f t="shared" si="18"/>
        <v>0</v>
      </c>
      <c r="W61" s="576">
        <f t="shared" si="18"/>
        <v>0</v>
      </c>
      <c r="X61" s="780">
        <f t="shared" si="18"/>
        <v>0</v>
      </c>
      <c r="Y61" s="781">
        <f t="shared" si="18"/>
        <v>0</v>
      </c>
      <c r="Z61" s="576">
        <f t="shared" si="18"/>
        <v>90</v>
      </c>
      <c r="AA61" s="576">
        <f t="shared" si="18"/>
        <v>144</v>
      </c>
    </row>
    <row r="62" spans="2:27" ht="75.75" customHeight="1">
      <c r="B62" s="513" t="s">
        <v>308</v>
      </c>
      <c r="C62" s="604" t="s">
        <v>367</v>
      </c>
      <c r="D62" s="502">
        <v>8</v>
      </c>
      <c r="E62" s="502"/>
      <c r="F62" s="549"/>
      <c r="G62" s="502"/>
      <c r="H62" s="617"/>
      <c r="I62" s="502">
        <f>J62+L62</f>
        <v>136</v>
      </c>
      <c r="J62" s="502">
        <v>46</v>
      </c>
      <c r="K62" s="502"/>
      <c r="L62" s="502">
        <v>90</v>
      </c>
      <c r="M62" s="549">
        <v>60</v>
      </c>
      <c r="N62" s="502">
        <v>30</v>
      </c>
      <c r="O62" s="617"/>
      <c r="P62" s="502"/>
      <c r="Q62" s="617"/>
      <c r="R62" s="502"/>
      <c r="S62" s="549"/>
      <c r="T62" s="502"/>
      <c r="U62" s="502"/>
      <c r="V62" s="502"/>
      <c r="W62" s="617"/>
      <c r="X62" s="779"/>
      <c r="Y62" s="648"/>
      <c r="Z62" s="617">
        <v>90</v>
      </c>
      <c r="AA62" s="617"/>
    </row>
    <row r="63" spans="2:27" ht="14.25" customHeight="1" thickBot="1">
      <c r="B63" s="653" t="s">
        <v>141</v>
      </c>
      <c r="C63" s="654" t="s">
        <v>314</v>
      </c>
      <c r="D63" s="506"/>
      <c r="E63" s="506">
        <v>8</v>
      </c>
      <c r="F63" s="552"/>
      <c r="G63" s="506"/>
      <c r="H63" s="631">
        <v>144</v>
      </c>
      <c r="I63" s="506"/>
      <c r="J63" s="506"/>
      <c r="K63" s="506"/>
      <c r="L63" s="506"/>
      <c r="M63" s="552"/>
      <c r="N63" s="506"/>
      <c r="O63" s="631"/>
      <c r="P63" s="506"/>
      <c r="Q63" s="631"/>
      <c r="R63" s="506"/>
      <c r="S63" s="552"/>
      <c r="T63" s="506"/>
      <c r="U63" s="506"/>
      <c r="V63" s="506"/>
      <c r="W63" s="631"/>
      <c r="X63" s="777"/>
      <c r="Y63" s="778"/>
      <c r="Z63" s="631"/>
      <c r="AA63" s="631">
        <v>144</v>
      </c>
    </row>
    <row r="64" spans="2:27" ht="40.5" customHeight="1" thickBot="1">
      <c r="B64" s="635" t="s">
        <v>309</v>
      </c>
      <c r="C64" s="637" t="s">
        <v>368</v>
      </c>
      <c r="D64" s="713" t="s">
        <v>369</v>
      </c>
      <c r="E64" s="500">
        <v>2</v>
      </c>
      <c r="F64" s="623"/>
      <c r="G64" s="500">
        <f>SUM(H64:I64)</f>
        <v>576</v>
      </c>
      <c r="H64" s="576">
        <v>144</v>
      </c>
      <c r="I64" s="500">
        <f>SUM(I65:I68)</f>
        <v>432</v>
      </c>
      <c r="J64" s="500">
        <f aca="true" t="shared" si="19" ref="J64:AA64">SUM(J65:J68)</f>
        <v>144</v>
      </c>
      <c r="K64" s="500">
        <v>0</v>
      </c>
      <c r="L64" s="500">
        <f t="shared" si="19"/>
        <v>288</v>
      </c>
      <c r="M64" s="594">
        <f t="shared" si="19"/>
        <v>160</v>
      </c>
      <c r="N64" s="500">
        <f t="shared" si="19"/>
        <v>128</v>
      </c>
      <c r="O64" s="576">
        <f t="shared" si="19"/>
        <v>0</v>
      </c>
      <c r="P64" s="500">
        <f t="shared" si="19"/>
        <v>0</v>
      </c>
      <c r="Q64" s="576">
        <f t="shared" si="19"/>
        <v>0</v>
      </c>
      <c r="R64" s="500">
        <f t="shared" si="19"/>
        <v>0</v>
      </c>
      <c r="S64" s="594">
        <f t="shared" si="19"/>
        <v>0</v>
      </c>
      <c r="T64" s="500">
        <f t="shared" si="19"/>
        <v>0</v>
      </c>
      <c r="U64" s="500">
        <f t="shared" si="19"/>
        <v>0</v>
      </c>
      <c r="V64" s="500">
        <f t="shared" si="19"/>
        <v>0</v>
      </c>
      <c r="W64" s="576">
        <f t="shared" si="19"/>
        <v>0</v>
      </c>
      <c r="X64" s="780">
        <f t="shared" si="19"/>
        <v>288</v>
      </c>
      <c r="Y64" s="781">
        <f t="shared" si="19"/>
        <v>144</v>
      </c>
      <c r="Z64" s="576">
        <f t="shared" si="19"/>
        <v>0</v>
      </c>
      <c r="AA64" s="576">
        <f t="shared" si="19"/>
        <v>0</v>
      </c>
    </row>
    <row r="65" spans="2:27" ht="18.75" customHeight="1">
      <c r="B65" s="513" t="s">
        <v>310</v>
      </c>
      <c r="C65" s="604" t="s">
        <v>371</v>
      </c>
      <c r="D65" s="638">
        <v>7</v>
      </c>
      <c r="E65" s="502"/>
      <c r="F65" s="549"/>
      <c r="G65" s="627"/>
      <c r="H65" s="617"/>
      <c r="I65" s="502">
        <f>+J65+L65</f>
        <v>216</v>
      </c>
      <c r="J65" s="638">
        <v>72</v>
      </c>
      <c r="K65" s="638"/>
      <c r="L65" s="502">
        <v>144</v>
      </c>
      <c r="M65" s="549">
        <v>80</v>
      </c>
      <c r="N65" s="502">
        <v>64</v>
      </c>
      <c r="O65" s="617"/>
      <c r="P65" s="502"/>
      <c r="Q65" s="617"/>
      <c r="R65" s="502"/>
      <c r="S65" s="549"/>
      <c r="T65" s="502"/>
      <c r="U65" s="502"/>
      <c r="V65" s="502"/>
      <c r="W65" s="617"/>
      <c r="X65" s="779">
        <v>144</v>
      </c>
      <c r="Y65" s="648"/>
      <c r="Z65" s="617"/>
      <c r="AA65" s="617"/>
    </row>
    <row r="66" spans="2:27" ht="20.25" customHeight="1">
      <c r="B66" s="512" t="s">
        <v>370</v>
      </c>
      <c r="C66" s="606" t="s">
        <v>372</v>
      </c>
      <c r="D66" s="558">
        <v>7</v>
      </c>
      <c r="E66" s="504"/>
      <c r="F66" s="551"/>
      <c r="G66" s="629"/>
      <c r="H66" s="556"/>
      <c r="I66" s="504">
        <f>+J66+L66</f>
        <v>216</v>
      </c>
      <c r="J66" s="558">
        <v>72</v>
      </c>
      <c r="K66" s="558"/>
      <c r="L66" s="504">
        <v>144</v>
      </c>
      <c r="M66" s="551">
        <v>80</v>
      </c>
      <c r="N66" s="504">
        <v>64</v>
      </c>
      <c r="O66" s="556"/>
      <c r="P66" s="504"/>
      <c r="Q66" s="556"/>
      <c r="R66" s="504"/>
      <c r="S66" s="551"/>
      <c r="T66" s="504"/>
      <c r="U66" s="504"/>
      <c r="V66" s="504"/>
      <c r="W66" s="556"/>
      <c r="X66" s="764">
        <v>144</v>
      </c>
      <c r="Y66" s="649"/>
      <c r="Z66" s="556"/>
      <c r="AA66" s="556"/>
    </row>
    <row r="67" spans="2:27" ht="18.75" customHeight="1">
      <c r="B67" s="651" t="s">
        <v>373</v>
      </c>
      <c r="C67" s="652" t="s">
        <v>304</v>
      </c>
      <c r="D67" s="558"/>
      <c r="E67" s="558">
        <v>7</v>
      </c>
      <c r="F67" s="551"/>
      <c r="G67" s="628"/>
      <c r="H67" s="556">
        <v>72</v>
      </c>
      <c r="I67" s="504"/>
      <c r="J67" s="558"/>
      <c r="K67" s="558"/>
      <c r="L67" s="504"/>
      <c r="M67" s="551"/>
      <c r="N67" s="504"/>
      <c r="O67" s="556"/>
      <c r="P67" s="504"/>
      <c r="Q67" s="556"/>
      <c r="R67" s="504"/>
      <c r="S67" s="551"/>
      <c r="T67" s="504"/>
      <c r="U67" s="504"/>
      <c r="V67" s="504"/>
      <c r="W67" s="556"/>
      <c r="X67" s="764"/>
      <c r="Y67" s="649">
        <v>72</v>
      </c>
      <c r="Z67" s="556"/>
      <c r="AA67" s="556"/>
    </row>
    <row r="68" spans="2:27" ht="14.25" customHeight="1" thickBot="1">
      <c r="B68" s="726" t="s">
        <v>317</v>
      </c>
      <c r="C68" s="727" t="s">
        <v>314</v>
      </c>
      <c r="D68" s="509"/>
      <c r="E68" s="509">
        <v>7</v>
      </c>
      <c r="F68" s="554"/>
      <c r="G68" s="728"/>
      <c r="H68" s="572">
        <v>72</v>
      </c>
      <c r="I68" s="509"/>
      <c r="J68" s="728"/>
      <c r="K68" s="728"/>
      <c r="L68" s="509"/>
      <c r="M68" s="554"/>
      <c r="N68" s="509"/>
      <c r="O68" s="572"/>
      <c r="P68" s="509"/>
      <c r="Q68" s="572"/>
      <c r="R68" s="575"/>
      <c r="S68" s="595"/>
      <c r="T68" s="509"/>
      <c r="U68" s="575"/>
      <c r="V68" s="575"/>
      <c r="W68" s="729"/>
      <c r="X68" s="773"/>
      <c r="Y68" s="774">
        <v>72</v>
      </c>
      <c r="Z68" s="729"/>
      <c r="AA68" s="729"/>
    </row>
    <row r="69" spans="2:27" ht="53.25" customHeight="1" thickBot="1">
      <c r="B69" s="635" t="s">
        <v>311</v>
      </c>
      <c r="C69" s="637" t="s">
        <v>376</v>
      </c>
      <c r="D69" s="582" t="s">
        <v>319</v>
      </c>
      <c r="E69" s="500">
        <v>5</v>
      </c>
      <c r="F69" s="623"/>
      <c r="G69" s="500">
        <f>SUM(H69:I69)</f>
        <v>1054</v>
      </c>
      <c r="H69" s="576">
        <f>SUM(H70:H74)</f>
        <v>360</v>
      </c>
      <c r="I69" s="500">
        <f>SUM(I70:I74)</f>
        <v>694</v>
      </c>
      <c r="J69" s="500">
        <f aca="true" t="shared" si="20" ref="J69:AA69">SUM(J70:J74)</f>
        <v>232</v>
      </c>
      <c r="K69" s="500">
        <v>0</v>
      </c>
      <c r="L69" s="500">
        <f t="shared" si="20"/>
        <v>462</v>
      </c>
      <c r="M69" s="594">
        <f t="shared" si="20"/>
        <v>236</v>
      </c>
      <c r="N69" s="500">
        <f t="shared" si="20"/>
        <v>226</v>
      </c>
      <c r="O69" s="576">
        <f t="shared" si="20"/>
        <v>0</v>
      </c>
      <c r="P69" s="500">
        <f t="shared" si="20"/>
        <v>0</v>
      </c>
      <c r="Q69" s="576">
        <f t="shared" si="20"/>
        <v>0</v>
      </c>
      <c r="R69" s="500">
        <f>SUM(R70:R74)</f>
        <v>312</v>
      </c>
      <c r="S69" s="594">
        <f t="shared" si="20"/>
        <v>294</v>
      </c>
      <c r="T69" s="500">
        <f t="shared" si="20"/>
        <v>216</v>
      </c>
      <c r="U69" s="500">
        <f t="shared" si="20"/>
        <v>0</v>
      </c>
      <c r="V69" s="500">
        <f t="shared" si="20"/>
        <v>0</v>
      </c>
      <c r="W69" s="576">
        <f t="shared" si="20"/>
        <v>0</v>
      </c>
      <c r="X69" s="780">
        <f t="shared" si="20"/>
        <v>0</v>
      </c>
      <c r="Y69" s="781">
        <f t="shared" si="20"/>
        <v>0</v>
      </c>
      <c r="Z69" s="576">
        <f t="shared" si="20"/>
        <v>0</v>
      </c>
      <c r="AA69" s="576">
        <f t="shared" si="20"/>
        <v>0</v>
      </c>
    </row>
    <row r="70" spans="2:27" ht="27" customHeight="1">
      <c r="B70" s="513" t="s">
        <v>312</v>
      </c>
      <c r="C70" s="639" t="s">
        <v>377</v>
      </c>
      <c r="D70" s="723"/>
      <c r="E70" s="650">
        <v>4</v>
      </c>
      <c r="F70" s="549"/>
      <c r="G70" s="620"/>
      <c r="H70" s="640"/>
      <c r="I70" s="502">
        <f>J70+L70</f>
        <v>226</v>
      </c>
      <c r="J70" s="502">
        <v>76</v>
      </c>
      <c r="K70" s="502"/>
      <c r="L70" s="502">
        <f>SUM(R70:AA70)</f>
        <v>150</v>
      </c>
      <c r="M70" s="549">
        <v>96</v>
      </c>
      <c r="N70" s="502">
        <v>54</v>
      </c>
      <c r="O70" s="640"/>
      <c r="P70" s="502"/>
      <c r="Q70" s="617"/>
      <c r="R70" s="502">
        <v>72</v>
      </c>
      <c r="S70" s="549">
        <v>78</v>
      </c>
      <c r="T70" s="502"/>
      <c r="U70" s="620"/>
      <c r="V70" s="620"/>
      <c r="W70" s="617"/>
      <c r="X70" s="779"/>
      <c r="Y70" s="648"/>
      <c r="Z70" s="617"/>
      <c r="AA70" s="650"/>
    </row>
    <row r="71" spans="2:27" ht="27" customHeight="1">
      <c r="B71" s="513" t="s">
        <v>374</v>
      </c>
      <c r="C71" s="607" t="s">
        <v>378</v>
      </c>
      <c r="D71" s="815"/>
      <c r="E71" s="504">
        <v>4</v>
      </c>
      <c r="F71" s="551"/>
      <c r="G71" s="511"/>
      <c r="H71" s="571"/>
      <c r="I71" s="504">
        <f>J71+L71</f>
        <v>468</v>
      </c>
      <c r="J71" s="504">
        <v>156</v>
      </c>
      <c r="K71" s="504"/>
      <c r="L71" s="504">
        <f>SUM(R71:AA71)</f>
        <v>312</v>
      </c>
      <c r="M71" s="551">
        <v>140</v>
      </c>
      <c r="N71" s="504">
        <v>172</v>
      </c>
      <c r="O71" s="571"/>
      <c r="P71" s="504"/>
      <c r="Q71" s="556"/>
      <c r="R71" s="504">
        <v>96</v>
      </c>
      <c r="S71" s="551">
        <v>216</v>
      </c>
      <c r="T71" s="504"/>
      <c r="U71" s="511"/>
      <c r="V71" s="511"/>
      <c r="W71" s="556"/>
      <c r="X71" s="764"/>
      <c r="Y71" s="649"/>
      <c r="Z71" s="556"/>
      <c r="AA71" s="502"/>
    </row>
    <row r="72" spans="2:27" ht="23.25" customHeight="1">
      <c r="B72" s="512" t="s">
        <v>375</v>
      </c>
      <c r="C72" s="606" t="s">
        <v>411</v>
      </c>
      <c r="D72" s="724"/>
      <c r="E72" s="504">
        <v>3</v>
      </c>
      <c r="F72" s="551"/>
      <c r="G72" s="511"/>
      <c r="H72" s="556">
        <v>48</v>
      </c>
      <c r="I72" s="504"/>
      <c r="J72" s="504"/>
      <c r="K72" s="504"/>
      <c r="L72" s="504"/>
      <c r="M72" s="551"/>
      <c r="N72" s="504"/>
      <c r="O72" s="571"/>
      <c r="P72" s="504"/>
      <c r="Q72" s="556"/>
      <c r="R72" s="504">
        <v>48</v>
      </c>
      <c r="S72" s="551"/>
      <c r="T72" s="504"/>
      <c r="U72" s="511"/>
      <c r="V72" s="511"/>
      <c r="W72" s="556"/>
      <c r="X72" s="764"/>
      <c r="Y72" s="649"/>
      <c r="Z72" s="556"/>
      <c r="AA72" s="502"/>
    </row>
    <row r="73" spans="2:27" ht="19.5" customHeight="1">
      <c r="B73" s="514" t="s">
        <v>375</v>
      </c>
      <c r="C73" s="606" t="s">
        <v>412</v>
      </c>
      <c r="D73" s="724"/>
      <c r="E73" s="504">
        <v>3</v>
      </c>
      <c r="F73" s="551"/>
      <c r="G73" s="511"/>
      <c r="H73" s="556">
        <v>96</v>
      </c>
      <c r="I73" s="504"/>
      <c r="J73" s="504"/>
      <c r="K73" s="504"/>
      <c r="L73" s="504"/>
      <c r="M73" s="551"/>
      <c r="N73" s="504"/>
      <c r="O73" s="571"/>
      <c r="P73" s="504"/>
      <c r="Q73" s="556"/>
      <c r="R73" s="504">
        <v>96</v>
      </c>
      <c r="S73" s="551"/>
      <c r="T73" s="504"/>
      <c r="U73" s="511"/>
      <c r="V73" s="511"/>
      <c r="W73" s="556"/>
      <c r="X73" s="764"/>
      <c r="Y73" s="649"/>
      <c r="Z73" s="556"/>
      <c r="AA73" s="504"/>
    </row>
    <row r="74" spans="2:27" ht="19.5" customHeight="1" thickBot="1">
      <c r="B74" s="515" t="s">
        <v>313</v>
      </c>
      <c r="C74" s="608" t="s">
        <v>314</v>
      </c>
      <c r="D74" s="725"/>
      <c r="E74" s="509">
        <v>4</v>
      </c>
      <c r="F74" s="554"/>
      <c r="G74" s="509"/>
      <c r="H74" s="572">
        <v>216</v>
      </c>
      <c r="I74" s="509"/>
      <c r="J74" s="509"/>
      <c r="K74" s="509"/>
      <c r="L74" s="509"/>
      <c r="M74" s="554"/>
      <c r="N74" s="509"/>
      <c r="O74" s="572"/>
      <c r="P74" s="509"/>
      <c r="Q74" s="572"/>
      <c r="R74" s="509"/>
      <c r="S74" s="554"/>
      <c r="T74" s="509">
        <v>216</v>
      </c>
      <c r="U74" s="509"/>
      <c r="V74" s="509"/>
      <c r="W74" s="572"/>
      <c r="X74" s="773"/>
      <c r="Y74" s="774"/>
      <c r="Z74" s="572"/>
      <c r="AA74" s="509"/>
    </row>
    <row r="75" spans="2:27" ht="27" customHeight="1" thickBot="1">
      <c r="B75" s="1013" t="s">
        <v>320</v>
      </c>
      <c r="C75" s="1014"/>
      <c r="D75" s="498">
        <f>D37+D34+D28+D8</f>
        <v>23</v>
      </c>
      <c r="E75" s="498">
        <f>E37+E34+E28+E8</f>
        <v>44</v>
      </c>
      <c r="F75" s="594">
        <v>2</v>
      </c>
      <c r="G75" s="500">
        <f>H75+I75</f>
        <v>6642</v>
      </c>
      <c r="H75" s="576"/>
      <c r="I75" s="641">
        <f>I37+I34+I28+I8</f>
        <v>6642</v>
      </c>
      <c r="J75" s="641">
        <f>J37+J34+J28+J8</f>
        <v>2214</v>
      </c>
      <c r="K75" s="641">
        <f>K8</f>
        <v>616</v>
      </c>
      <c r="L75" s="641">
        <f aca="true" t="shared" si="21" ref="L75:Q75">L37+L34+L28+L8</f>
        <v>4428</v>
      </c>
      <c r="M75" s="642">
        <f t="shared" si="21"/>
        <v>2354</v>
      </c>
      <c r="N75" s="641">
        <f t="shared" si="21"/>
        <v>1992</v>
      </c>
      <c r="O75" s="643">
        <f t="shared" si="21"/>
        <v>82</v>
      </c>
      <c r="P75" s="641">
        <f t="shared" si="21"/>
        <v>576</v>
      </c>
      <c r="Q75" s="643">
        <f t="shared" si="21"/>
        <v>828</v>
      </c>
      <c r="R75" s="641">
        <f>R37+R34+R28+R8-R72-R73</f>
        <v>432</v>
      </c>
      <c r="S75" s="642">
        <f>S37+S34+S28+S8</f>
        <v>648</v>
      </c>
      <c r="T75" s="641"/>
      <c r="U75" s="641">
        <f>U37+U34+U28+U8</f>
        <v>576</v>
      </c>
      <c r="V75" s="641">
        <f>V37+V34+V28+V8</f>
        <v>612</v>
      </c>
      <c r="W75" s="643"/>
      <c r="X75" s="782">
        <f>X37+X34+X28+X8</f>
        <v>432</v>
      </c>
      <c r="Y75" s="783"/>
      <c r="Z75" s="643">
        <f>Z37+Z34+Z28+Z8</f>
        <v>324</v>
      </c>
      <c r="AA75" s="643"/>
    </row>
    <row r="76" spans="2:27" ht="27" customHeight="1" thickBot="1">
      <c r="B76" s="1013" t="s">
        <v>321</v>
      </c>
      <c r="C76" s="1020"/>
      <c r="D76" s="498">
        <f>D75-D8</f>
        <v>20</v>
      </c>
      <c r="E76" s="498">
        <f>E75-E8</f>
        <v>33</v>
      </c>
      <c r="F76" s="594">
        <v>2</v>
      </c>
      <c r="G76" s="626"/>
      <c r="H76" s="624"/>
      <c r="I76" s="641">
        <f>I37+I34+I28</f>
        <v>4536</v>
      </c>
      <c r="J76" s="641">
        <f aca="true" t="shared" si="22" ref="J76:Z76">J37+J34+J28</f>
        <v>1512</v>
      </c>
      <c r="K76" s="641">
        <v>0</v>
      </c>
      <c r="L76" s="641">
        <f t="shared" si="22"/>
        <v>3024</v>
      </c>
      <c r="M76" s="642">
        <f t="shared" si="22"/>
        <v>1480</v>
      </c>
      <c r="N76" s="641">
        <f t="shared" si="22"/>
        <v>1462</v>
      </c>
      <c r="O76" s="643">
        <f t="shared" si="22"/>
        <v>82</v>
      </c>
      <c r="P76" s="641">
        <f t="shared" si="22"/>
        <v>0</v>
      </c>
      <c r="Q76" s="643">
        <f t="shared" si="22"/>
        <v>0</v>
      </c>
      <c r="R76" s="641">
        <f>R37+R34+R28-R72-R73</f>
        <v>432</v>
      </c>
      <c r="S76" s="642">
        <f t="shared" si="22"/>
        <v>648</v>
      </c>
      <c r="T76" s="641"/>
      <c r="U76" s="641">
        <f t="shared" si="22"/>
        <v>576</v>
      </c>
      <c r="V76" s="641">
        <f t="shared" si="22"/>
        <v>612</v>
      </c>
      <c r="W76" s="643"/>
      <c r="X76" s="784">
        <f t="shared" si="22"/>
        <v>432</v>
      </c>
      <c r="Y76" s="783"/>
      <c r="Z76" s="643">
        <f t="shared" si="22"/>
        <v>324</v>
      </c>
      <c r="AA76" s="664"/>
    </row>
    <row r="77" spans="2:27" ht="27" customHeight="1">
      <c r="B77" s="1015" t="s">
        <v>322</v>
      </c>
      <c r="C77" s="1016"/>
      <c r="D77" s="610"/>
      <c r="E77" s="619"/>
      <c r="F77" s="555"/>
      <c r="G77" s="619"/>
      <c r="H77" s="644">
        <f>R77+T77+W77+Y77+AA77</f>
        <v>864</v>
      </c>
      <c r="I77" s="645"/>
      <c r="J77" s="610"/>
      <c r="K77" s="610"/>
      <c r="L77" s="610"/>
      <c r="M77" s="646"/>
      <c r="N77" s="610"/>
      <c r="O77" s="647"/>
      <c r="P77" s="619"/>
      <c r="Q77" s="616"/>
      <c r="R77" s="610">
        <f>R72+R73</f>
        <v>144</v>
      </c>
      <c r="S77" s="646"/>
      <c r="T77" s="620">
        <f>T69</f>
        <v>216</v>
      </c>
      <c r="U77" s="620"/>
      <c r="V77" s="620"/>
      <c r="W77" s="640">
        <f>W56+W60</f>
        <v>216</v>
      </c>
      <c r="X77" s="785"/>
      <c r="Y77" s="786">
        <f>Y67+Y68</f>
        <v>144</v>
      </c>
      <c r="Z77" s="616"/>
      <c r="AA77" s="640">
        <f>SUM(AA63)</f>
        <v>144</v>
      </c>
    </row>
    <row r="78" spans="2:27" ht="15" customHeight="1">
      <c r="B78" s="1017" t="s">
        <v>323</v>
      </c>
      <c r="C78" s="1018"/>
      <c r="D78" s="511"/>
      <c r="E78" s="559"/>
      <c r="F78" s="546"/>
      <c r="G78" s="511"/>
      <c r="H78" s="625">
        <f>R78</f>
        <v>144</v>
      </c>
      <c r="I78" s="574"/>
      <c r="J78" s="511"/>
      <c r="K78" s="511"/>
      <c r="L78" s="511"/>
      <c r="M78" s="557"/>
      <c r="N78" s="511"/>
      <c r="O78" s="571"/>
      <c r="P78" s="511"/>
      <c r="Q78" s="571"/>
      <c r="R78" s="714">
        <f>R77</f>
        <v>144</v>
      </c>
      <c r="S78" s="703"/>
      <c r="T78" s="511"/>
      <c r="U78" s="787"/>
      <c r="V78" s="787"/>
      <c r="W78" s="788"/>
      <c r="X78" s="789"/>
      <c r="Y78" s="790"/>
      <c r="Z78" s="571"/>
      <c r="AA78" s="571"/>
    </row>
    <row r="79" spans="2:27" ht="15" customHeight="1" thickBot="1">
      <c r="B79" s="1021" t="s">
        <v>324</v>
      </c>
      <c r="C79" s="1022"/>
      <c r="D79" s="560"/>
      <c r="E79" s="575"/>
      <c r="F79" s="595"/>
      <c r="G79" s="560"/>
      <c r="H79" s="573">
        <f>T79+W79+Y79+AA79</f>
        <v>720</v>
      </c>
      <c r="I79" s="575"/>
      <c r="J79" s="560"/>
      <c r="K79" s="560"/>
      <c r="L79" s="560"/>
      <c r="M79" s="547"/>
      <c r="N79" s="560"/>
      <c r="O79" s="573"/>
      <c r="P79" s="560"/>
      <c r="Q79" s="573"/>
      <c r="R79" s="509"/>
      <c r="S79" s="554"/>
      <c r="T79" s="708">
        <f>T77</f>
        <v>216</v>
      </c>
      <c r="U79" s="560"/>
      <c r="V79" s="560"/>
      <c r="W79" s="573">
        <f>W77</f>
        <v>216</v>
      </c>
      <c r="X79" s="791"/>
      <c r="Y79" s="792">
        <f>Y77</f>
        <v>144</v>
      </c>
      <c r="Z79" s="715"/>
      <c r="AA79" s="716">
        <f>AA77</f>
        <v>144</v>
      </c>
    </row>
    <row r="80" spans="2:27" ht="27" customHeight="1" thickBot="1">
      <c r="B80" s="586" t="s">
        <v>325</v>
      </c>
      <c r="C80" s="990" t="s">
        <v>326</v>
      </c>
      <c r="D80" s="1012"/>
      <c r="E80" s="1012"/>
      <c r="F80" s="1012"/>
      <c r="G80" s="1012"/>
      <c r="H80" s="1012"/>
      <c r="I80" s="1012"/>
      <c r="J80" s="1012"/>
      <c r="K80" s="1012"/>
      <c r="L80" s="1012"/>
      <c r="M80" s="1012"/>
      <c r="N80" s="1012"/>
      <c r="O80" s="1012"/>
      <c r="P80" s="1012"/>
      <c r="Q80" s="1012"/>
      <c r="R80" s="1012"/>
      <c r="S80" s="1012"/>
      <c r="T80" s="1012"/>
      <c r="U80" s="1012"/>
      <c r="V80" s="1012"/>
      <c r="W80" s="1012"/>
      <c r="X80" s="1019"/>
      <c r="Y80" s="817"/>
      <c r="Z80" s="818"/>
      <c r="AA80" s="659" t="s">
        <v>327</v>
      </c>
    </row>
    <row r="81" spans="2:27" ht="22.5" customHeight="1" thickBot="1">
      <c r="B81" s="665" t="s">
        <v>328</v>
      </c>
      <c r="C81" s="990" t="s">
        <v>330</v>
      </c>
      <c r="D81" s="1012"/>
      <c r="E81" s="1012"/>
      <c r="F81" s="1012"/>
      <c r="G81" s="1012"/>
      <c r="H81" s="1012"/>
      <c r="I81" s="1012"/>
      <c r="J81" s="1012"/>
      <c r="K81" s="1012"/>
      <c r="L81" s="1012"/>
      <c r="M81" s="1012"/>
      <c r="N81" s="1012"/>
      <c r="O81" s="1012"/>
      <c r="P81" s="1012"/>
      <c r="Q81" s="1012"/>
      <c r="R81" s="1012"/>
      <c r="S81" s="1012"/>
      <c r="T81" s="1012"/>
      <c r="U81" s="1012"/>
      <c r="V81" s="1012"/>
      <c r="W81" s="1012"/>
      <c r="X81" s="1012"/>
      <c r="Y81" s="816"/>
      <c r="Z81" s="813"/>
      <c r="AA81" s="576" t="s">
        <v>329</v>
      </c>
    </row>
    <row r="82" spans="2:27" ht="17.25" customHeight="1">
      <c r="B82" s="666"/>
      <c r="C82" s="667"/>
      <c r="D82" s="1037" t="s">
        <v>387</v>
      </c>
      <c r="E82" s="1060"/>
      <c r="F82" s="1060"/>
      <c r="G82" s="1060"/>
      <c r="H82" s="1060"/>
      <c r="I82" s="1060"/>
      <c r="J82" s="1060"/>
      <c r="K82" s="1060"/>
      <c r="L82" s="1060"/>
      <c r="M82" s="1060"/>
      <c r="N82" s="1060"/>
      <c r="O82" s="1061"/>
      <c r="P82" s="497">
        <v>36</v>
      </c>
      <c r="Q82" s="618">
        <v>36</v>
      </c>
      <c r="R82" s="497">
        <v>36</v>
      </c>
      <c r="S82" s="497">
        <v>36</v>
      </c>
      <c r="T82" s="668">
        <v>36</v>
      </c>
      <c r="U82" s="497">
        <v>36</v>
      </c>
      <c r="V82" s="497">
        <v>36</v>
      </c>
      <c r="W82" s="540">
        <v>36</v>
      </c>
      <c r="X82" s="793">
        <v>36</v>
      </c>
      <c r="Y82" s="618">
        <v>36</v>
      </c>
      <c r="Z82" s="497">
        <v>36</v>
      </c>
      <c r="AA82" s="668">
        <v>36</v>
      </c>
    </row>
    <row r="83" spans="2:27" ht="15" customHeight="1" thickBot="1">
      <c r="B83" s="1046" t="s">
        <v>407</v>
      </c>
      <c r="C83" s="1047"/>
      <c r="D83" s="817"/>
      <c r="E83" s="817"/>
      <c r="F83" s="817"/>
      <c r="G83" s="561"/>
      <c r="H83" s="561" t="s">
        <v>331</v>
      </c>
      <c r="I83" s="561"/>
      <c r="J83" s="817"/>
      <c r="K83" s="817"/>
      <c r="L83" s="817"/>
      <c r="M83" s="817"/>
      <c r="N83" s="817"/>
      <c r="O83" s="818"/>
      <c r="P83" s="819"/>
      <c r="Q83" s="818"/>
      <c r="R83" s="819"/>
      <c r="S83" s="819"/>
      <c r="T83" s="820"/>
      <c r="U83" s="819"/>
      <c r="V83" s="819"/>
      <c r="W83" s="817"/>
      <c r="X83" s="821"/>
      <c r="Y83" s="818"/>
      <c r="Z83" s="819"/>
      <c r="AA83" s="820"/>
    </row>
    <row r="84" spans="2:27" ht="12.75" customHeight="1">
      <c r="B84" s="669" t="s">
        <v>408</v>
      </c>
      <c r="C84" s="670"/>
      <c r="D84" s="1048" t="s">
        <v>332</v>
      </c>
      <c r="E84" s="1049" t="s">
        <v>410</v>
      </c>
      <c r="F84" s="1050"/>
      <c r="G84" s="1050"/>
      <c r="H84" s="1050"/>
      <c r="I84" s="1050"/>
      <c r="J84" s="1050"/>
      <c r="K84" s="1050"/>
      <c r="L84" s="1050"/>
      <c r="M84" s="1050"/>
      <c r="N84" s="1050"/>
      <c r="O84" s="1051"/>
      <c r="P84" s="717">
        <f>P75</f>
        <v>576</v>
      </c>
      <c r="Q84" s="794">
        <f>Q75</f>
        <v>828</v>
      </c>
      <c r="R84" s="717">
        <f>R75</f>
        <v>432</v>
      </c>
      <c r="S84" s="718">
        <f>S75</f>
        <v>648</v>
      </c>
      <c r="T84" s="671"/>
      <c r="U84" s="718">
        <f>U75</f>
        <v>576</v>
      </c>
      <c r="V84" s="718">
        <f>V75</f>
        <v>612</v>
      </c>
      <c r="W84" s="688"/>
      <c r="X84" s="795">
        <f>X75</f>
        <v>432</v>
      </c>
      <c r="Y84" s="796"/>
      <c r="Z84" s="688">
        <f>Z75</f>
        <v>324</v>
      </c>
      <c r="AA84" s="688"/>
    </row>
    <row r="85" spans="2:27" ht="12.75">
      <c r="B85" s="672"/>
      <c r="C85" s="670"/>
      <c r="D85" s="1034"/>
      <c r="E85" s="562" t="s">
        <v>335</v>
      </c>
      <c r="F85" s="563"/>
      <c r="G85" s="563"/>
      <c r="H85" s="563"/>
      <c r="I85" s="563"/>
      <c r="J85" s="563"/>
      <c r="K85" s="563"/>
      <c r="L85" s="563"/>
      <c r="M85" s="563"/>
      <c r="N85" s="563"/>
      <c r="O85" s="797"/>
      <c r="P85" s="684"/>
      <c r="Q85" s="677"/>
      <c r="R85" s="684">
        <v>144</v>
      </c>
      <c r="S85" s="684"/>
      <c r="T85" s="673"/>
      <c r="U85" s="684"/>
      <c r="V85" s="684"/>
      <c r="W85" s="677">
        <v>72</v>
      </c>
      <c r="X85" s="798"/>
      <c r="Y85" s="799">
        <v>72</v>
      </c>
      <c r="Z85" s="677"/>
      <c r="AA85" s="677"/>
    </row>
    <row r="86" spans="2:27" ht="12.75" customHeight="1">
      <c r="B86" s="674" t="s">
        <v>409</v>
      </c>
      <c r="C86" s="675"/>
      <c r="D86" s="1034"/>
      <c r="E86" s="562" t="s">
        <v>336</v>
      </c>
      <c r="F86" s="563"/>
      <c r="G86" s="563"/>
      <c r="H86" s="563"/>
      <c r="I86" s="563"/>
      <c r="J86" s="563"/>
      <c r="K86" s="563"/>
      <c r="L86" s="563"/>
      <c r="M86" s="563"/>
      <c r="N86" s="563"/>
      <c r="O86" s="797"/>
      <c r="P86" s="684"/>
      <c r="Q86" s="677"/>
      <c r="R86" s="684"/>
      <c r="S86" s="684"/>
      <c r="T86" s="673">
        <v>216</v>
      </c>
      <c r="U86" s="684"/>
      <c r="V86" s="684"/>
      <c r="W86" s="677">
        <v>144</v>
      </c>
      <c r="X86" s="798"/>
      <c r="Y86" s="799">
        <v>72</v>
      </c>
      <c r="Z86" s="677"/>
      <c r="AA86" s="677">
        <v>144</v>
      </c>
    </row>
    <row r="87" spans="2:27" ht="12.75">
      <c r="B87" s="1040" t="s">
        <v>513</v>
      </c>
      <c r="C87" s="1041"/>
      <c r="D87" s="1034"/>
      <c r="E87" s="562" t="s">
        <v>337</v>
      </c>
      <c r="F87" s="563"/>
      <c r="G87" s="563"/>
      <c r="H87" s="563"/>
      <c r="I87" s="563"/>
      <c r="J87" s="563"/>
      <c r="K87" s="563"/>
      <c r="L87" s="563"/>
      <c r="M87" s="563"/>
      <c r="N87" s="563"/>
      <c r="O87" s="797"/>
      <c r="P87" s="684"/>
      <c r="Q87" s="677"/>
      <c r="R87" s="684"/>
      <c r="S87" s="684"/>
      <c r="T87" s="673"/>
      <c r="U87" s="684"/>
      <c r="V87" s="684"/>
      <c r="W87" s="677"/>
      <c r="X87" s="798"/>
      <c r="Y87" s="799"/>
      <c r="Z87" s="677"/>
      <c r="AA87" s="677">
        <v>144</v>
      </c>
    </row>
    <row r="88" spans="2:27" ht="12.75">
      <c r="B88" s="1042"/>
      <c r="C88" s="1041"/>
      <c r="D88" s="1034"/>
      <c r="E88" s="562" t="s">
        <v>338</v>
      </c>
      <c r="F88" s="564"/>
      <c r="G88" s="564"/>
      <c r="H88" s="564"/>
      <c r="I88" s="564"/>
      <c r="J88" s="564"/>
      <c r="K88" s="564"/>
      <c r="L88" s="564"/>
      <c r="M88" s="564"/>
      <c r="N88" s="564"/>
      <c r="O88" s="800"/>
      <c r="P88" s="511">
        <v>1</v>
      </c>
      <c r="Q88" s="571">
        <v>2</v>
      </c>
      <c r="R88" s="511">
        <v>2</v>
      </c>
      <c r="S88" s="511">
        <v>2</v>
      </c>
      <c r="T88" s="557"/>
      <c r="U88" s="511">
        <v>3</v>
      </c>
      <c r="V88" s="511">
        <v>3</v>
      </c>
      <c r="W88" s="571"/>
      <c r="X88" s="789">
        <v>3</v>
      </c>
      <c r="Y88" s="790"/>
      <c r="Z88" s="571">
        <v>2</v>
      </c>
      <c r="AA88" s="677"/>
    </row>
    <row r="89" spans="2:27" ht="12.75">
      <c r="B89" s="1055" t="s">
        <v>385</v>
      </c>
      <c r="C89" s="1056"/>
      <c r="D89" s="1034"/>
      <c r="E89" s="565" t="s">
        <v>339</v>
      </c>
      <c r="F89" s="566"/>
      <c r="G89" s="566"/>
      <c r="H89" s="566"/>
      <c r="I89" s="566"/>
      <c r="J89" s="566"/>
      <c r="K89" s="566"/>
      <c r="L89" s="566"/>
      <c r="M89" s="566"/>
      <c r="N89" s="566"/>
      <c r="O89" s="801"/>
      <c r="P89" s="511"/>
      <c r="Q89" s="571"/>
      <c r="R89" s="511"/>
      <c r="S89" s="511">
        <v>1</v>
      </c>
      <c r="T89" s="557"/>
      <c r="U89" s="511"/>
      <c r="V89" s="511">
        <v>2</v>
      </c>
      <c r="W89" s="571"/>
      <c r="X89" s="789">
        <v>1</v>
      </c>
      <c r="Y89" s="790"/>
      <c r="Z89" s="571">
        <v>1</v>
      </c>
      <c r="AA89" s="571"/>
    </row>
    <row r="90" spans="2:27" ht="12.75">
      <c r="B90" s="812" t="s">
        <v>514</v>
      </c>
      <c r="C90" s="676"/>
      <c r="D90" s="1034"/>
      <c r="E90" s="562" t="s">
        <v>449</v>
      </c>
      <c r="F90" s="564"/>
      <c r="G90" s="564"/>
      <c r="H90" s="564"/>
      <c r="I90" s="564"/>
      <c r="J90" s="564"/>
      <c r="K90" s="564"/>
      <c r="L90" s="564"/>
      <c r="M90" s="564"/>
      <c r="N90" s="564"/>
      <c r="O90" s="800"/>
      <c r="P90" s="684">
        <v>1</v>
      </c>
      <c r="Q90" s="677">
        <v>9</v>
      </c>
      <c r="R90" s="684">
        <v>3</v>
      </c>
      <c r="S90" s="684">
        <v>7</v>
      </c>
      <c r="T90" s="673"/>
      <c r="U90" s="684">
        <v>4</v>
      </c>
      <c r="V90" s="684">
        <v>5</v>
      </c>
      <c r="W90" s="677"/>
      <c r="X90" s="798">
        <v>3</v>
      </c>
      <c r="Y90" s="799"/>
      <c r="Z90" s="677">
        <v>5</v>
      </c>
      <c r="AA90" s="571"/>
    </row>
    <row r="91" spans="2:27" ht="12.75">
      <c r="B91" s="669"/>
      <c r="C91" s="670"/>
      <c r="D91" s="1034"/>
      <c r="E91" s="562" t="s">
        <v>340</v>
      </c>
      <c r="F91" s="822"/>
      <c r="G91" s="822"/>
      <c r="H91" s="822"/>
      <c r="I91" s="822"/>
      <c r="J91" s="822"/>
      <c r="K91" s="822"/>
      <c r="L91" s="822"/>
      <c r="M91" s="822"/>
      <c r="N91" s="822"/>
      <c r="O91" s="823"/>
      <c r="P91" s="684"/>
      <c r="Q91" s="677"/>
      <c r="R91" s="684"/>
      <c r="S91" s="684"/>
      <c r="T91" s="673"/>
      <c r="U91" s="684"/>
      <c r="V91" s="684">
        <v>2</v>
      </c>
      <c r="W91" s="677"/>
      <c r="X91" s="798">
        <v>1</v>
      </c>
      <c r="Y91" s="799"/>
      <c r="Z91" s="677"/>
      <c r="AA91" s="677"/>
    </row>
    <row r="92" spans="2:27" ht="12.75">
      <c r="B92" s="812" t="s">
        <v>386</v>
      </c>
      <c r="C92" s="676"/>
      <c r="D92" s="1034"/>
      <c r="E92" s="562"/>
      <c r="F92" s="822"/>
      <c r="G92" s="822"/>
      <c r="H92" s="822"/>
      <c r="I92" s="822"/>
      <c r="J92" s="822"/>
      <c r="K92" s="822"/>
      <c r="L92" s="822"/>
      <c r="M92" s="822"/>
      <c r="N92" s="822"/>
      <c r="O92" s="823"/>
      <c r="P92" s="684"/>
      <c r="Q92" s="677"/>
      <c r="R92" s="684"/>
      <c r="S92" s="684"/>
      <c r="T92" s="673"/>
      <c r="U92" s="684"/>
      <c r="V92" s="684"/>
      <c r="W92" s="677"/>
      <c r="X92" s="798"/>
      <c r="Y92" s="799"/>
      <c r="Z92" s="677"/>
      <c r="AA92" s="677"/>
    </row>
    <row r="93" spans="2:27" ht="12.75">
      <c r="B93" s="812" t="s">
        <v>512</v>
      </c>
      <c r="C93" s="676"/>
      <c r="D93" s="1034"/>
      <c r="E93" s="1057"/>
      <c r="F93" s="1058"/>
      <c r="G93" s="1058"/>
      <c r="H93" s="1058"/>
      <c r="I93" s="1058"/>
      <c r="J93" s="1058"/>
      <c r="K93" s="1058"/>
      <c r="L93" s="1058"/>
      <c r="M93" s="1058"/>
      <c r="N93" s="1058"/>
      <c r="O93" s="1059"/>
      <c r="P93" s="684"/>
      <c r="Q93" s="677"/>
      <c r="R93" s="684"/>
      <c r="S93" s="684"/>
      <c r="T93" s="673"/>
      <c r="U93" s="684"/>
      <c r="V93" s="684"/>
      <c r="W93" s="677"/>
      <c r="X93" s="798"/>
      <c r="Y93" s="799"/>
      <c r="Z93" s="677"/>
      <c r="AA93" s="677"/>
    </row>
    <row r="94" spans="2:27" ht="13.5" thickBot="1">
      <c r="B94" s="678"/>
      <c r="C94" s="679"/>
      <c r="D94" s="1035"/>
      <c r="E94" s="1052"/>
      <c r="F94" s="1053"/>
      <c r="G94" s="1053"/>
      <c r="H94" s="1053"/>
      <c r="I94" s="1053"/>
      <c r="J94" s="1053"/>
      <c r="K94" s="1053"/>
      <c r="L94" s="1053"/>
      <c r="M94" s="1053"/>
      <c r="N94" s="1053"/>
      <c r="O94" s="1054"/>
      <c r="P94" s="683"/>
      <c r="Q94" s="680"/>
      <c r="R94" s="683"/>
      <c r="S94" s="683"/>
      <c r="T94" s="704"/>
      <c r="U94" s="683"/>
      <c r="V94" s="683"/>
      <c r="W94" s="680"/>
      <c r="X94" s="802"/>
      <c r="Y94" s="680"/>
      <c r="Z94" s="680"/>
      <c r="AA94" s="680"/>
    </row>
    <row r="96" spans="2:27" ht="15">
      <c r="B96" s="567" t="s">
        <v>441</v>
      </c>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row>
    <row r="97" spans="2:27" ht="15">
      <c r="B97" s="567" t="s">
        <v>333</v>
      </c>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row>
    <row r="98" spans="2:27" ht="15">
      <c r="B98" s="567"/>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row>
    <row r="99" spans="2:27" ht="15">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row>
    <row r="100" spans="2:27" ht="15">
      <c r="B100" s="567" t="s">
        <v>334</v>
      </c>
      <c r="C100" s="567"/>
      <c r="D100" s="567"/>
      <c r="E100" s="567"/>
      <c r="F100" s="567"/>
      <c r="G100" s="567"/>
      <c r="H100" s="567"/>
      <c r="I100" s="567"/>
      <c r="J100" s="567"/>
      <c r="K100" s="567"/>
      <c r="L100" s="567"/>
      <c r="M100" s="567"/>
      <c r="N100" s="567"/>
      <c r="O100" s="567"/>
      <c r="P100" s="567"/>
      <c r="Q100" s="567"/>
      <c r="R100" s="567"/>
      <c r="S100" s="567"/>
      <c r="T100" s="567"/>
      <c r="U100" s="567"/>
      <c r="V100" s="567"/>
      <c r="W100" s="567"/>
      <c r="X100" s="567"/>
      <c r="Y100" s="567"/>
      <c r="Z100" s="567"/>
      <c r="AA100" s="567"/>
    </row>
    <row r="101" spans="2:27" ht="15">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row>
    <row r="102" spans="1:28" ht="15">
      <c r="A102" s="681"/>
      <c r="B102" s="568"/>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681"/>
    </row>
    <row r="103" spans="1:28" ht="15">
      <c r="A103" s="681"/>
      <c r="B103" s="568"/>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681"/>
    </row>
  </sheetData>
  <sheetProtection/>
  <mergeCells count="47">
    <mergeCell ref="B87:C88"/>
    <mergeCell ref="B2:B6"/>
    <mergeCell ref="I3:I6"/>
    <mergeCell ref="B83:C83"/>
    <mergeCell ref="D84:D94"/>
    <mergeCell ref="E84:O84"/>
    <mergeCell ref="E94:O94"/>
    <mergeCell ref="B89:C89"/>
    <mergeCell ref="E93:O93"/>
    <mergeCell ref="D82:O82"/>
    <mergeCell ref="D10:D11"/>
    <mergeCell ref="C1:AA1"/>
    <mergeCell ref="C2:C6"/>
    <mergeCell ref="D3:D6"/>
    <mergeCell ref="E3:E6"/>
    <mergeCell ref="F3:F6"/>
    <mergeCell ref="X3:AA3"/>
    <mergeCell ref="M5:M6"/>
    <mergeCell ref="S5:T5"/>
    <mergeCell ref="S4:T4"/>
    <mergeCell ref="C81:X81"/>
    <mergeCell ref="B75:C75"/>
    <mergeCell ref="B77:C77"/>
    <mergeCell ref="B78:C78"/>
    <mergeCell ref="C80:X80"/>
    <mergeCell ref="B76:C76"/>
    <mergeCell ref="B79:C79"/>
    <mergeCell ref="X4:Y4"/>
    <mergeCell ref="Z5:AA5"/>
    <mergeCell ref="D2:F2"/>
    <mergeCell ref="I2:O2"/>
    <mergeCell ref="H2:H6"/>
    <mergeCell ref="L4:L6"/>
    <mergeCell ref="K3:K6"/>
    <mergeCell ref="O5:O6"/>
    <mergeCell ref="N5:N6"/>
    <mergeCell ref="J3:J6"/>
    <mergeCell ref="G2:G6"/>
    <mergeCell ref="L3:O3"/>
    <mergeCell ref="M4:O4"/>
    <mergeCell ref="P2:AA2"/>
    <mergeCell ref="P3:Q3"/>
    <mergeCell ref="U3:W3"/>
    <mergeCell ref="R3:T3"/>
    <mergeCell ref="Z4:AA4"/>
    <mergeCell ref="V4:W4"/>
    <mergeCell ref="V5:W5"/>
  </mergeCells>
  <printOptions/>
  <pageMargins left="0.19" right="0.16" top="0.29" bottom="0.3" header="0.3" footer="0.3"/>
  <pageSetup horizontalDpi="600" verticalDpi="600" orientation="landscape" paperSize="9" scale="80" r:id="rId3"/>
  <rowBreaks count="3" manualBreakCount="3">
    <brk id="29" max="255" man="1"/>
    <brk id="51" max="255" man="1"/>
    <brk id="68" max="255" man="1"/>
  </rowBreaks>
  <ignoredErrors>
    <ignoredError sqref="J28 M28:N28 Z69 J34 M34:O34 I53:J53 I57:J57 L53:O53 G57 G61 G64 G69 L57:N57 L69:Q69 S69 U69:V69 X69 I33 I35 I69:J69" formulaRange="1"/>
    <ignoredError sqref="I28 R75:R76" formula="1"/>
    <ignoredError sqref="I34" formula="1" formulaRange="1"/>
  </ignoredErrors>
  <legacyDrawing r:id="rId2"/>
</worksheet>
</file>

<file path=xl/worksheets/sheet5.xml><?xml version="1.0" encoding="utf-8"?>
<worksheet xmlns="http://schemas.openxmlformats.org/spreadsheetml/2006/main" xmlns:r="http://schemas.openxmlformats.org/officeDocument/2006/relationships">
  <dimension ref="B2:M14"/>
  <sheetViews>
    <sheetView zoomScalePageLayoutView="0" workbookViewId="0" topLeftCell="A1">
      <selection activeCell="N9" sqref="N9"/>
    </sheetView>
  </sheetViews>
  <sheetFormatPr defaultColWidth="9.00390625" defaultRowHeight="12.75"/>
  <cols>
    <col min="1" max="1" width="4.625" style="0" customWidth="1"/>
    <col min="2" max="2" width="4.50390625" style="0" customWidth="1"/>
    <col min="6" max="6" width="38.875" style="0" customWidth="1"/>
  </cols>
  <sheetData>
    <row r="2" spans="2:4" ht="17.25">
      <c r="B2" s="1078" t="s">
        <v>271</v>
      </c>
      <c r="C2" s="841"/>
      <c r="D2" s="841"/>
    </row>
    <row r="4" spans="2:13" ht="27.75" customHeight="1">
      <c r="B4" s="485" t="s">
        <v>166</v>
      </c>
      <c r="C4" s="1062" t="s">
        <v>276</v>
      </c>
      <c r="D4" s="1074"/>
      <c r="E4" s="1074"/>
      <c r="F4" s="1063"/>
      <c r="G4" s="1062" t="s">
        <v>275</v>
      </c>
      <c r="H4" s="1063"/>
      <c r="I4" s="1085" t="s">
        <v>274</v>
      </c>
      <c r="J4" s="928"/>
      <c r="K4" s="484" t="s">
        <v>272</v>
      </c>
      <c r="L4" s="1062" t="s">
        <v>273</v>
      </c>
      <c r="M4" s="1063"/>
    </row>
    <row r="5" spans="2:13" ht="27" customHeight="1">
      <c r="B5" s="484">
        <v>1</v>
      </c>
      <c r="C5" s="1075" t="s">
        <v>379</v>
      </c>
      <c r="D5" s="1076"/>
      <c r="E5" s="1076"/>
      <c r="F5" s="1077"/>
      <c r="G5" s="1062" t="s">
        <v>265</v>
      </c>
      <c r="H5" s="1063"/>
      <c r="I5" s="1062" t="s">
        <v>278</v>
      </c>
      <c r="J5" s="1063"/>
      <c r="K5" s="485">
        <v>6</v>
      </c>
      <c r="L5" s="1062" t="s">
        <v>279</v>
      </c>
      <c r="M5" s="1063"/>
    </row>
    <row r="6" spans="2:13" ht="39" customHeight="1">
      <c r="B6" s="484">
        <v>2</v>
      </c>
      <c r="C6" s="1075" t="s">
        <v>380</v>
      </c>
      <c r="D6" s="1076"/>
      <c r="E6" s="1076"/>
      <c r="F6" s="1077"/>
      <c r="G6" s="1062" t="s">
        <v>277</v>
      </c>
      <c r="H6" s="1063"/>
      <c r="I6" s="1062" t="s">
        <v>278</v>
      </c>
      <c r="J6" s="1063"/>
      <c r="K6" s="485">
        <v>6</v>
      </c>
      <c r="L6" s="1062" t="s">
        <v>280</v>
      </c>
      <c r="M6" s="1063"/>
    </row>
    <row r="7" spans="2:13" ht="41.25" customHeight="1">
      <c r="B7" s="484">
        <v>3</v>
      </c>
      <c r="C7" s="1075" t="s">
        <v>381</v>
      </c>
      <c r="D7" s="1076"/>
      <c r="E7" s="1076"/>
      <c r="F7" s="1077"/>
      <c r="G7" s="1062" t="s">
        <v>277</v>
      </c>
      <c r="H7" s="1063"/>
      <c r="I7" s="1062" t="s">
        <v>278</v>
      </c>
      <c r="J7" s="1063"/>
      <c r="K7" s="486">
        <v>8</v>
      </c>
      <c r="L7" s="1062" t="s">
        <v>280</v>
      </c>
      <c r="M7" s="1063"/>
    </row>
    <row r="8" spans="2:13" ht="27" customHeight="1">
      <c r="B8" s="1072">
        <v>4</v>
      </c>
      <c r="C8" s="1079" t="s">
        <v>382</v>
      </c>
      <c r="D8" s="1080"/>
      <c r="E8" s="1080"/>
      <c r="F8" s="1081"/>
      <c r="G8" s="1062" t="s">
        <v>265</v>
      </c>
      <c r="H8" s="1063"/>
      <c r="I8" s="1062" t="s">
        <v>278</v>
      </c>
      <c r="J8" s="1063"/>
      <c r="K8" s="486">
        <v>7</v>
      </c>
      <c r="L8" s="1062" t="s">
        <v>279</v>
      </c>
      <c r="M8" s="1063"/>
    </row>
    <row r="9" spans="2:13" ht="39.75" customHeight="1">
      <c r="B9" s="1073"/>
      <c r="C9" s="1082"/>
      <c r="D9" s="1083"/>
      <c r="E9" s="1083"/>
      <c r="F9" s="1084"/>
      <c r="G9" s="1062" t="s">
        <v>277</v>
      </c>
      <c r="H9" s="1063"/>
      <c r="I9" s="1062" t="s">
        <v>278</v>
      </c>
      <c r="J9" s="1063"/>
      <c r="K9" s="485">
        <v>8</v>
      </c>
      <c r="L9" s="1062" t="s">
        <v>279</v>
      </c>
      <c r="M9" s="1063"/>
    </row>
    <row r="10" spans="2:13" ht="39" customHeight="1">
      <c r="B10" s="1072">
        <v>5</v>
      </c>
      <c r="C10" s="1079" t="s">
        <v>383</v>
      </c>
      <c r="D10" s="1080"/>
      <c r="E10" s="1080"/>
      <c r="F10" s="1081"/>
      <c r="G10" s="1062" t="s">
        <v>265</v>
      </c>
      <c r="H10" s="1063"/>
      <c r="I10" s="1062" t="s">
        <v>384</v>
      </c>
      <c r="J10" s="1063"/>
      <c r="K10" s="485">
        <v>3</v>
      </c>
      <c r="L10" s="1062" t="s">
        <v>280</v>
      </c>
      <c r="M10" s="1063"/>
    </row>
    <row r="11" spans="2:13" ht="39" customHeight="1">
      <c r="B11" s="1073"/>
      <c r="C11" s="1086"/>
      <c r="D11" s="1087"/>
      <c r="E11" s="1087"/>
      <c r="F11" s="1088"/>
      <c r="G11" s="1062" t="s">
        <v>277</v>
      </c>
      <c r="H11" s="1063"/>
      <c r="I11" s="1062" t="s">
        <v>278</v>
      </c>
      <c r="J11" s="1063"/>
      <c r="K11" s="485">
        <v>4</v>
      </c>
      <c r="L11" s="1062" t="s">
        <v>281</v>
      </c>
      <c r="M11" s="1063"/>
    </row>
    <row r="12" spans="2:13" ht="12.75">
      <c r="B12" s="1064" t="s">
        <v>437</v>
      </c>
      <c r="C12" s="1065"/>
      <c r="D12" s="1065"/>
      <c r="E12" s="1065"/>
      <c r="F12" s="1065"/>
      <c r="G12" s="1065"/>
      <c r="H12" s="1065"/>
      <c r="I12" s="1065"/>
      <c r="J12" s="1065"/>
      <c r="K12" s="1066"/>
      <c r="L12" s="1067" t="s">
        <v>439</v>
      </c>
      <c r="M12" s="1068"/>
    </row>
    <row r="13" spans="2:13" ht="39" customHeight="1">
      <c r="B13" s="484">
        <v>6</v>
      </c>
      <c r="C13" s="1069"/>
      <c r="D13" s="1070"/>
      <c r="E13" s="1070"/>
      <c r="F13" s="1071"/>
      <c r="G13" s="1062" t="s">
        <v>438</v>
      </c>
      <c r="H13" s="1063"/>
      <c r="I13" s="1062" t="s">
        <v>278</v>
      </c>
      <c r="J13" s="1063"/>
      <c r="K13" s="485">
        <v>8</v>
      </c>
      <c r="L13" s="1062" t="s">
        <v>280</v>
      </c>
      <c r="M13" s="1063"/>
    </row>
    <row r="14" spans="2:13" ht="12.75">
      <c r="B14" s="1064" t="s">
        <v>437</v>
      </c>
      <c r="C14" s="1065"/>
      <c r="D14" s="1065"/>
      <c r="E14" s="1065"/>
      <c r="F14" s="1065"/>
      <c r="G14" s="1065"/>
      <c r="H14" s="1065"/>
      <c r="I14" s="1065"/>
      <c r="J14" s="1065"/>
      <c r="K14" s="1066"/>
      <c r="L14" s="1067" t="s">
        <v>440</v>
      </c>
      <c r="M14" s="1068"/>
    </row>
  </sheetData>
  <sheetProtection/>
  <mergeCells count="41">
    <mergeCell ref="C10:F11"/>
    <mergeCell ref="G8:H8"/>
    <mergeCell ref="C8:F9"/>
    <mergeCell ref="I4:J4"/>
    <mergeCell ref="G4:H4"/>
    <mergeCell ref="G5:H5"/>
    <mergeCell ref="G13:H13"/>
    <mergeCell ref="I13:J13"/>
    <mergeCell ref="G7:H7"/>
    <mergeCell ref="B12:K12"/>
    <mergeCell ref="I7:J7"/>
    <mergeCell ref="L10:M10"/>
    <mergeCell ref="G9:H9"/>
    <mergeCell ref="I5:J5"/>
    <mergeCell ref="C7:F7"/>
    <mergeCell ref="B2:D2"/>
    <mergeCell ref="G11:H11"/>
    <mergeCell ref="I11:J11"/>
    <mergeCell ref="C6:F6"/>
    <mergeCell ref="B10:B11"/>
    <mergeCell ref="C5:F5"/>
    <mergeCell ref="L13:M13"/>
    <mergeCell ref="C4:F4"/>
    <mergeCell ref="L12:M12"/>
    <mergeCell ref="G6:H6"/>
    <mergeCell ref="I10:J10"/>
    <mergeCell ref="L5:M5"/>
    <mergeCell ref="L4:M4"/>
    <mergeCell ref="L6:M6"/>
    <mergeCell ref="I8:J8"/>
    <mergeCell ref="L7:M7"/>
    <mergeCell ref="I9:J9"/>
    <mergeCell ref="L8:M8"/>
    <mergeCell ref="L11:M11"/>
    <mergeCell ref="I6:J6"/>
    <mergeCell ref="B14:K14"/>
    <mergeCell ref="L14:M14"/>
    <mergeCell ref="C13:F13"/>
    <mergeCell ref="L9:M9"/>
    <mergeCell ref="G10:H10"/>
    <mergeCell ref="B8:B9"/>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63"/>
  <sheetViews>
    <sheetView zoomScalePageLayoutView="0" workbookViewId="0" topLeftCell="A13">
      <selection activeCell="A16" sqref="A16"/>
    </sheetView>
  </sheetViews>
  <sheetFormatPr defaultColWidth="9.00390625" defaultRowHeight="12.75"/>
  <cols>
    <col min="1" max="1" width="147.875" style="0" customWidth="1"/>
  </cols>
  <sheetData>
    <row r="1" ht="15">
      <c r="A1" s="811" t="s">
        <v>456</v>
      </c>
    </row>
    <row r="2" ht="186.75">
      <c r="A2" s="824" t="s">
        <v>457</v>
      </c>
    </row>
    <row r="3" ht="15">
      <c r="A3" s="824" t="s">
        <v>458</v>
      </c>
    </row>
    <row r="4" ht="280.5">
      <c r="A4" s="824" t="s">
        <v>459</v>
      </c>
    </row>
    <row r="5" ht="46.5">
      <c r="A5" s="824" t="s">
        <v>460</v>
      </c>
    </row>
    <row r="6" ht="30.75">
      <c r="A6" s="824" t="s">
        <v>461</v>
      </c>
    </row>
    <row r="7" ht="30.75">
      <c r="A7" s="824" t="s">
        <v>462</v>
      </c>
    </row>
    <row r="8" ht="46.5">
      <c r="A8" s="824" t="s">
        <v>463</v>
      </c>
    </row>
    <row r="9" ht="30.75">
      <c r="A9" s="824" t="s">
        <v>464</v>
      </c>
    </row>
    <row r="10" ht="15">
      <c r="A10" s="824" t="s">
        <v>465</v>
      </c>
    </row>
    <row r="11" ht="62.25">
      <c r="A11" s="824" t="s">
        <v>466</v>
      </c>
    </row>
    <row r="12" ht="140.25">
      <c r="A12" s="824" t="s">
        <v>508</v>
      </c>
    </row>
    <row r="13" ht="62.25">
      <c r="A13" s="825" t="s">
        <v>509</v>
      </c>
    </row>
    <row r="14" ht="46.5">
      <c r="A14" s="824" t="s">
        <v>510</v>
      </c>
    </row>
    <row r="15" ht="108.75">
      <c r="A15" s="826" t="s">
        <v>511</v>
      </c>
    </row>
    <row r="16" ht="78">
      <c r="A16" s="824" t="s">
        <v>467</v>
      </c>
    </row>
    <row r="17" ht="30.75">
      <c r="A17" s="824" t="s">
        <v>468</v>
      </c>
    </row>
    <row r="18" ht="30.75">
      <c r="A18" s="824" t="s">
        <v>469</v>
      </c>
    </row>
    <row r="19" ht="15">
      <c r="A19" s="827" t="s">
        <v>470</v>
      </c>
    </row>
    <row r="20" ht="15">
      <c r="A20" s="824" t="s">
        <v>471</v>
      </c>
    </row>
    <row r="21" ht="15">
      <c r="A21" s="824" t="s">
        <v>472</v>
      </c>
    </row>
    <row r="22" ht="15">
      <c r="A22" s="824" t="s">
        <v>473</v>
      </c>
    </row>
    <row r="23" ht="15">
      <c r="A23" s="824" t="s">
        <v>474</v>
      </c>
    </row>
    <row r="24" ht="15">
      <c r="A24" s="824" t="s">
        <v>475</v>
      </c>
    </row>
    <row r="25" ht="15">
      <c r="A25" s="824" t="s">
        <v>476</v>
      </c>
    </row>
    <row r="26" ht="15">
      <c r="A26" s="824" t="s">
        <v>477</v>
      </c>
    </row>
    <row r="27" ht="15">
      <c r="A27" s="824" t="s">
        <v>478</v>
      </c>
    </row>
    <row r="28" ht="15">
      <c r="A28" s="824" t="s">
        <v>479</v>
      </c>
    </row>
    <row r="29" ht="15">
      <c r="A29" s="824" t="s">
        <v>480</v>
      </c>
    </row>
    <row r="30" ht="15">
      <c r="A30" s="824" t="s">
        <v>481</v>
      </c>
    </row>
    <row r="31" ht="15">
      <c r="A31" s="824" t="s">
        <v>482</v>
      </c>
    </row>
    <row r="32" ht="15">
      <c r="A32" s="824" t="s">
        <v>483</v>
      </c>
    </row>
    <row r="33" ht="15">
      <c r="A33" s="824" t="s">
        <v>484</v>
      </c>
    </row>
    <row r="34" ht="15">
      <c r="A34" s="824" t="s">
        <v>485</v>
      </c>
    </row>
    <row r="35" ht="15">
      <c r="A35" s="824" t="s">
        <v>486</v>
      </c>
    </row>
    <row r="36" ht="15">
      <c r="A36" s="824" t="s">
        <v>487</v>
      </c>
    </row>
    <row r="37" ht="15">
      <c r="A37" s="824" t="s">
        <v>488</v>
      </c>
    </row>
    <row r="38" ht="15">
      <c r="A38" s="824" t="s">
        <v>489</v>
      </c>
    </row>
    <row r="39" ht="15">
      <c r="A39" s="824" t="s">
        <v>490</v>
      </c>
    </row>
    <row r="40" ht="15">
      <c r="A40" s="824" t="s">
        <v>491</v>
      </c>
    </row>
    <row r="41" ht="15">
      <c r="A41" s="824" t="s">
        <v>492</v>
      </c>
    </row>
    <row r="42" ht="15">
      <c r="A42" s="824" t="s">
        <v>475</v>
      </c>
    </row>
    <row r="43" ht="15">
      <c r="A43" s="824" t="s">
        <v>493</v>
      </c>
    </row>
    <row r="44" ht="15">
      <c r="A44" s="824" t="s">
        <v>494</v>
      </c>
    </row>
    <row r="45" ht="15">
      <c r="A45" s="824" t="s">
        <v>495</v>
      </c>
    </row>
    <row r="46" ht="15">
      <c r="A46" s="824" t="s">
        <v>496</v>
      </c>
    </row>
    <row r="47" ht="15">
      <c r="A47" s="824" t="s">
        <v>497</v>
      </c>
    </row>
    <row r="48" ht="15">
      <c r="A48" s="824" t="s">
        <v>498</v>
      </c>
    </row>
    <row r="49" ht="15">
      <c r="A49" s="824" t="s">
        <v>499</v>
      </c>
    </row>
    <row r="50" ht="15">
      <c r="A50" s="824" t="s">
        <v>500</v>
      </c>
    </row>
    <row r="51" ht="15">
      <c r="A51" s="824" t="s">
        <v>501</v>
      </c>
    </row>
    <row r="52" ht="15">
      <c r="A52" s="824" t="s">
        <v>502</v>
      </c>
    </row>
    <row r="53" ht="15">
      <c r="A53" s="824" t="s">
        <v>503</v>
      </c>
    </row>
    <row r="54" ht="15">
      <c r="A54" s="824" t="s">
        <v>504</v>
      </c>
    </row>
    <row r="55" ht="15">
      <c r="A55" s="824" t="s">
        <v>505</v>
      </c>
    </row>
    <row r="56" ht="15">
      <c r="A56" s="824" t="s">
        <v>506</v>
      </c>
    </row>
    <row r="57" ht="15">
      <c r="A57" s="824" t="s">
        <v>507</v>
      </c>
    </row>
    <row r="58" ht="15">
      <c r="A58" s="824"/>
    </row>
    <row r="59" ht="15">
      <c r="A59" s="827"/>
    </row>
    <row r="60" ht="15">
      <c r="A60" s="828"/>
    </row>
    <row r="61" ht="15">
      <c r="A61" s="828"/>
    </row>
    <row r="62" ht="15">
      <c r="A62" s="828"/>
    </row>
    <row r="63" ht="15">
      <c r="A63" s="82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Rectorat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Guravlev</dc:creator>
  <cp:keywords/>
  <dc:description/>
  <cp:lastModifiedBy>user</cp:lastModifiedBy>
  <cp:lastPrinted>2020-06-26T12:41:35Z</cp:lastPrinted>
  <dcterms:created xsi:type="dcterms:W3CDTF">2003-05-21T07:05:02Z</dcterms:created>
  <dcterms:modified xsi:type="dcterms:W3CDTF">2020-06-26T12:42:49Z</dcterms:modified>
  <cp:category/>
  <cp:version/>
  <cp:contentType/>
  <cp:contentStatus/>
</cp:coreProperties>
</file>