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80" activeTab="4"/>
  </bookViews>
  <sheets>
    <sheet name="Титул 35.01.13 Тракторист" sheetId="1" r:id="rId1"/>
    <sheet name="1,2 График учебного процесса" sheetId="2" r:id="rId2"/>
    <sheet name="Учебный план" sheetId="3" state="hidden" r:id="rId3"/>
    <sheet name="3. УП  2018-2021" sheetId="4" r:id="rId4"/>
    <sheet name="4.Практика" sheetId="5" r:id="rId5"/>
  </sheets>
  <definedNames>
    <definedName name="_xlnm.Print_Area" localSheetId="1">'1,2 График учебного процесса'!$A$1:$BC$27</definedName>
    <definedName name="_xlnm.Print_Area" localSheetId="3">'3. УП  2018-2021'!$A$1:$V$66</definedName>
    <definedName name="_xlnm.Print_Area" localSheetId="4">'4.Практика'!$A$1:$M$12</definedName>
    <definedName name="_xlnm.Print_Area" localSheetId="0">'Титул 35.01.13 Тракторист'!$A$2:$BN$49</definedName>
    <definedName name="_xlnm.Print_Area" localSheetId="2">'Учебный план'!$A$1:$AF$98</definedName>
  </definedNames>
  <calcPr fullCalcOnLoad="1"/>
</workbook>
</file>

<file path=xl/comments4.xml><?xml version="1.0" encoding="utf-8"?>
<comments xmlns="http://schemas.openxmlformats.org/spreadsheetml/2006/main">
  <authors>
    <author>Ноутбук</author>
    <author>Зам. по ТОиПР</author>
  </authors>
  <commentList>
    <comment ref="B26" authorId="0">
      <text>
        <r>
          <rPr>
            <b/>
            <sz val="9"/>
            <rFont val="Tahoma"/>
            <family val="2"/>
          </rPr>
          <t>Ноутбук:</t>
        </r>
        <r>
          <rPr>
            <sz val="9"/>
            <rFont val="Tahoma"/>
            <family val="2"/>
          </rPr>
          <t xml:space="preserve">
Было: Экология Ставропольского края</t>
        </r>
      </text>
    </comment>
    <comment ref="L2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68</t>
        </r>
      </text>
    </comment>
    <comment ref="K2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124</t>
        </r>
      </text>
    </comment>
    <comment ref="K29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0</t>
        </r>
      </text>
    </comment>
    <comment ref="L29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36</t>
        </r>
      </text>
    </comment>
    <comment ref="B27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
Основы поиска работы</t>
        </r>
      </text>
    </comment>
    <comment ref="B22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"Математика" (включая алгебру и начала математического анализа, геометрию) 
Было Математика: алгебра и начала математического анализа; геометрия</t>
        </r>
      </text>
    </comment>
  </commentList>
</comments>
</file>

<file path=xl/sharedStrings.xml><?xml version="1.0" encoding="utf-8"?>
<sst xmlns="http://schemas.openxmlformats.org/spreadsheetml/2006/main" count="578" uniqueCount="421">
  <si>
    <t>Распределение по курсам и семестрам</t>
  </si>
  <si>
    <t>Индекс</t>
  </si>
  <si>
    <t>Название</t>
  </si>
  <si>
    <t>Экза</t>
  </si>
  <si>
    <t>Заче</t>
  </si>
  <si>
    <t>Курс.</t>
  </si>
  <si>
    <t>Всего</t>
  </si>
  <si>
    <t>1 курс</t>
  </si>
  <si>
    <t>2 курс</t>
  </si>
  <si>
    <t>3 курс</t>
  </si>
  <si>
    <t>4 курс</t>
  </si>
  <si>
    <t>дисциплин</t>
  </si>
  <si>
    <t>мены</t>
  </si>
  <si>
    <t>ты</t>
  </si>
  <si>
    <t>работы</t>
  </si>
  <si>
    <t>нед.</t>
  </si>
  <si>
    <t>2</t>
  </si>
  <si>
    <t>3</t>
  </si>
  <si>
    <t>4</t>
  </si>
  <si>
    <t>5</t>
  </si>
  <si>
    <t>6</t>
  </si>
  <si>
    <t xml:space="preserve">Общие гуманитарные и социально-экономические дисциплины </t>
  </si>
  <si>
    <t>Иностранный язык</t>
  </si>
  <si>
    <t>Русский язык и культура речи</t>
  </si>
  <si>
    <t>ЕН.00</t>
  </si>
  <si>
    <t>ОПД.00</t>
  </si>
  <si>
    <t>Введение в специальность</t>
  </si>
  <si>
    <t>ВСЕГО:</t>
  </si>
  <si>
    <t>Факультативы</t>
  </si>
  <si>
    <t>Теоретическое обучение</t>
  </si>
  <si>
    <t>Каникулы</t>
  </si>
  <si>
    <t>проекты</t>
  </si>
  <si>
    <t>1</t>
  </si>
  <si>
    <t>Математика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</si>
  <si>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</si>
  <si>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</si>
  <si>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</si>
  <si>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</si>
  <si>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</si>
  <si>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</si>
  <si>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</si>
  <si>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</si>
  <si>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</si>
  <si>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</si>
  <si>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</si>
  <si>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</si>
  <si>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</si>
  <si>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III</t>
  </si>
  <si>
    <t>Итоговая государственная аттестация</t>
  </si>
  <si>
    <t>Общеобразовательные дисциплины</t>
  </si>
  <si>
    <t>ОД.00</t>
  </si>
  <si>
    <t>Русский язык</t>
  </si>
  <si>
    <t>ОД.01</t>
  </si>
  <si>
    <t>Литература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</si>
  <si>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</si>
  <si>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</si>
  <si>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</si>
  <si>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</si>
  <si>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</si>
  <si>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</si>
  <si>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Экология</t>
  </si>
  <si>
    <t>Физическая культура</t>
  </si>
  <si>
    <t>Основы безопасности жизнедеятельности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</si>
  <si>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</si>
  <si>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</si>
  <si>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</si>
  <si>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</si>
  <si>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</si>
  <si>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</si>
  <si>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</si>
  <si>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</si>
  <si>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</si>
  <si>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</si>
  <si>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</si>
  <si>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</si>
  <si>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</si>
  <si>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ОД.15</t>
  </si>
  <si>
    <t>Обязательные учебные занятия</t>
  </si>
  <si>
    <t>Курсовые проекты (работы)</t>
  </si>
  <si>
    <t>Макс. учебная нагрузка студента, час.</t>
  </si>
  <si>
    <t>Самост. учеб.нагрузка студента, час.</t>
  </si>
  <si>
    <t>ОГСЭ.00</t>
  </si>
  <si>
    <t>ТО.00</t>
  </si>
  <si>
    <t>Теоретическое обучение - дисциплины федерального компонента</t>
  </si>
  <si>
    <t>ОГСЭ.01</t>
  </si>
  <si>
    <t>Основы философии</t>
  </si>
  <si>
    <t>Основы права</t>
  </si>
  <si>
    <t>Контр.</t>
  </si>
  <si>
    <t>Социальная психология</t>
  </si>
  <si>
    <t>Основы экономики</t>
  </si>
  <si>
    <t>Дисциплины по выбору студента, устанавливаемые образовательным учреждением</t>
  </si>
  <si>
    <t>ОГСЭ.ДВ.00</t>
  </si>
  <si>
    <t>ОГСЭ.ДВ.01</t>
  </si>
  <si>
    <t>Религиоведение</t>
  </si>
  <si>
    <t>Психология межличностных отношений</t>
  </si>
  <si>
    <t>ЕН.01</t>
  </si>
  <si>
    <t>Экологические основы природопользования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</si>
  <si>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</si>
  <si>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</si>
  <si>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</si>
  <si>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</si>
  <si>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</si>
  <si>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</si>
  <si>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</si>
  <si>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</si>
  <si>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</si>
  <si>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Правовое обеспечение профессиональной деятельности</t>
  </si>
  <si>
    <t>Экономика отрасли</t>
  </si>
  <si>
    <t>Лаборат. и практ. занятия</t>
  </si>
  <si>
    <t>Теорет. занят.</t>
  </si>
  <si>
    <t>Менеджмент</t>
  </si>
  <si>
    <t>Безопасность жизнедеятельности</t>
  </si>
  <si>
    <t>СД.00</t>
  </si>
  <si>
    <t>Специальные дисциплины</t>
  </si>
  <si>
    <t>СД.01</t>
  </si>
  <si>
    <t>СД.02</t>
  </si>
  <si>
    <t>СД.03</t>
  </si>
  <si>
    <t>СД.04</t>
  </si>
  <si>
    <t>СД.05</t>
  </si>
  <si>
    <t>СД.ДС (ДВ). 00</t>
  </si>
  <si>
    <t>ОГСЭ.ДВ.02</t>
  </si>
  <si>
    <t>ЕН.02</t>
  </si>
  <si>
    <t>Теоретическое обучение - дисциплины национально-регионального (регионального) компонента</t>
  </si>
  <si>
    <t>ТО.Р</t>
  </si>
  <si>
    <t>ПП.00</t>
  </si>
  <si>
    <t>Практика для получения первичных профессиональных навыков</t>
  </si>
  <si>
    <t>ПП.01</t>
  </si>
  <si>
    <t>ПП.02</t>
  </si>
  <si>
    <t>Практика по профилю специальности</t>
  </si>
  <si>
    <t>ПА</t>
  </si>
  <si>
    <t>Промежуточная аттестация</t>
  </si>
  <si>
    <t>ИГА.00</t>
  </si>
  <si>
    <t>ИГА.01</t>
  </si>
  <si>
    <t>ИГА.02</t>
  </si>
  <si>
    <t>ДФ.00</t>
  </si>
  <si>
    <t>Изучаемых дисциплин</t>
  </si>
  <si>
    <t>Курсовых проектов (работ)</t>
  </si>
  <si>
    <t>Экзаменов</t>
  </si>
  <si>
    <t>Зачетов</t>
  </si>
  <si>
    <t>Контрольных работ</t>
  </si>
  <si>
    <t>Информатика и ИКТ</t>
  </si>
  <si>
    <t>ПП.03</t>
  </si>
  <si>
    <t>Производственная (профессиональная) практика</t>
  </si>
  <si>
    <t>Консультации</t>
  </si>
  <si>
    <t>К</t>
  </si>
  <si>
    <t>ИТОГО:</t>
  </si>
  <si>
    <t>III. План учебного процесса</t>
  </si>
  <si>
    <t>ТО.Ф.00</t>
  </si>
  <si>
    <t xml:space="preserve">Физическая культура </t>
  </si>
  <si>
    <t>6 12</t>
  </si>
  <si>
    <t>13 19</t>
  </si>
  <si>
    <t>20 26</t>
  </si>
  <si>
    <t>10 16</t>
  </si>
  <si>
    <t>17 23</t>
  </si>
  <si>
    <t>24 30</t>
  </si>
  <si>
    <t>5 11</t>
  </si>
  <si>
    <t>12 18</t>
  </si>
  <si>
    <t>19 25</t>
  </si>
  <si>
    <t>11 17</t>
  </si>
  <si>
    <t>18 24</t>
  </si>
  <si>
    <t>25 31</t>
  </si>
  <si>
    <t>Обозначения:</t>
  </si>
  <si>
    <t>1. График учебного процесса</t>
  </si>
  <si>
    <t>№ п/п</t>
  </si>
  <si>
    <t>История культуры</t>
  </si>
  <si>
    <t xml:space="preserve"> Математические и общие естественнонаучные дисциплины </t>
  </si>
  <si>
    <t>Информатика</t>
  </si>
  <si>
    <t>ЕН.03</t>
  </si>
  <si>
    <t>Информационные технологии в профессиональной деятельности</t>
  </si>
  <si>
    <t>Охрана труда</t>
  </si>
  <si>
    <t>ОПД.10</t>
  </si>
  <si>
    <t>ОПД.11</t>
  </si>
  <si>
    <t>СД.ДС.01</t>
  </si>
  <si>
    <t>СД.ДС.02</t>
  </si>
  <si>
    <t xml:space="preserve">Общепрофессиональные дисциплины </t>
  </si>
  <si>
    <t>ОПД.12</t>
  </si>
  <si>
    <t>ОПД.13</t>
  </si>
  <si>
    <t>Основы предпринимательской деятельности</t>
  </si>
  <si>
    <t>СД.ДВ.00</t>
  </si>
  <si>
    <t>СД.ДВ.01</t>
  </si>
  <si>
    <t>ТО.Р.01</t>
  </si>
  <si>
    <t>ОГСЭ.02</t>
  </si>
  <si>
    <t>ОГСЭ.03</t>
  </si>
  <si>
    <t>ОГСЭ.04</t>
  </si>
  <si>
    <t>ОГСЭ.05</t>
  </si>
  <si>
    <t>ОГСЭ.06</t>
  </si>
  <si>
    <t>ОГСЭ.07</t>
  </si>
  <si>
    <t>ЕН.04</t>
  </si>
  <si>
    <t>Аналитическая химия</t>
  </si>
  <si>
    <t>ЕН.05</t>
  </si>
  <si>
    <t>Физическая и коллоидная химия</t>
  </si>
  <si>
    <t>Метрология,стандартизация,сертификация</t>
  </si>
  <si>
    <t>Микробиология,физиология питания,санитария</t>
  </si>
  <si>
    <t>Маркетинг</t>
  </si>
  <si>
    <t>Документационное обеспечение управления</t>
  </si>
  <si>
    <t>Психология и этика профессиональной деятельности</t>
  </si>
  <si>
    <t>Бухгалтерский учет в общественном питании</t>
  </si>
  <si>
    <t>Технология продукции общественного питания</t>
  </si>
  <si>
    <t>Организация производства</t>
  </si>
  <si>
    <t>Организация обслуживания</t>
  </si>
  <si>
    <t>Оборудование предприятий общественного питания</t>
  </si>
  <si>
    <t>Контроль качества продукции и услуг</t>
  </si>
  <si>
    <t>СД.06</t>
  </si>
  <si>
    <t>Моделирование профессиональной деятельности</t>
  </si>
  <si>
    <t>Кухни народов мира</t>
  </si>
  <si>
    <t>Лечебное и детское питание</t>
  </si>
  <si>
    <t>технология продукции общественного питания</t>
  </si>
  <si>
    <t>4,6,8</t>
  </si>
  <si>
    <t>Товароведение продовольственных товаров</t>
  </si>
  <si>
    <t>Выполнение дипломной работы</t>
  </si>
  <si>
    <t>Защита дипломной работы</t>
  </si>
  <si>
    <t>Преддипломная практика (квалификационная)</t>
  </si>
  <si>
    <t>Основы политологии</t>
  </si>
  <si>
    <t>Дисциплины специализации по выбору студента, устанавливаемые образовательным учреждением</t>
  </si>
  <si>
    <t>Распределение по семестрам</t>
  </si>
  <si>
    <t>9  15</t>
  </si>
  <si>
    <t>3  9</t>
  </si>
  <si>
    <t>26 1</t>
  </si>
  <si>
    <t>Согласовано  председатели предметных (цикловых) коиссий _________________________________</t>
  </si>
  <si>
    <t>Заместитель директора по ТОиПР _______________________</t>
  </si>
  <si>
    <t>1        7</t>
  </si>
  <si>
    <t>8  14</t>
  </si>
  <si>
    <t>15 21</t>
  </si>
  <si>
    <t>22 28</t>
  </si>
  <si>
    <t>29.IX - 5.X</t>
  </si>
  <si>
    <t>6    12</t>
  </si>
  <si>
    <t>20   26</t>
  </si>
  <si>
    <t>27.X - 2.XI</t>
  </si>
  <si>
    <t>3     9</t>
  </si>
  <si>
    <t>24  30</t>
  </si>
  <si>
    <t>1  7</t>
  </si>
  <si>
    <t>8 14</t>
  </si>
  <si>
    <t>29.XII - 4.I</t>
  </si>
  <si>
    <t>2    8</t>
  </si>
  <si>
    <t>16  22</t>
  </si>
  <si>
    <t>23  1</t>
  </si>
  <si>
    <t>2   8</t>
  </si>
  <si>
    <t xml:space="preserve"> 23  29</t>
  </si>
  <si>
    <t>30.III - 5.IV</t>
  </si>
  <si>
    <t>20  26</t>
  </si>
  <si>
    <t>27.IV - 3.V</t>
  </si>
  <si>
    <t>4 10</t>
  </si>
  <si>
    <t>29.VI - 5.VII</t>
  </si>
  <si>
    <t>27.VII - 2.VIII</t>
  </si>
  <si>
    <t>31.VIII</t>
  </si>
  <si>
    <t>А</t>
  </si>
  <si>
    <t>У</t>
  </si>
  <si>
    <t>Учебная                             практика</t>
  </si>
  <si>
    <t>П</t>
  </si>
  <si>
    <t>И</t>
  </si>
  <si>
    <t>2. Сводные данные по бюджету времени (в неделях)</t>
  </si>
  <si>
    <t>Курс</t>
  </si>
  <si>
    <t>I</t>
  </si>
  <si>
    <t>Учебная</t>
  </si>
  <si>
    <t>II</t>
  </si>
  <si>
    <t>4. Практика</t>
  </si>
  <si>
    <t>Семестр</t>
  </si>
  <si>
    <t>Длительность в часах или неделях</t>
  </si>
  <si>
    <t>Условия реализации</t>
  </si>
  <si>
    <t>Наименование практики</t>
  </si>
  <si>
    <t>Профессиональный модуль, в рамах которого проводится практика</t>
  </si>
  <si>
    <t>Наименование дисциплин, профессиональных модулей, междисциплинарных курсов, практик</t>
  </si>
  <si>
    <t>Экзамены</t>
  </si>
  <si>
    <t>Всего часов по профессиональным модулям с учетом практик</t>
  </si>
  <si>
    <t>Всего по практике (часов)</t>
  </si>
  <si>
    <t>Максимальная</t>
  </si>
  <si>
    <t>Самостоятельная работа</t>
  </si>
  <si>
    <t>Обязательная аудиторная нагрузка</t>
  </si>
  <si>
    <t>Всего занятий</t>
  </si>
  <si>
    <t>в т.ч.</t>
  </si>
  <si>
    <t>лекций, семинаров, уроков</t>
  </si>
  <si>
    <t>лабораторных и практических занятий</t>
  </si>
  <si>
    <t xml:space="preserve">Учебная нагрузка обучающихся  (в часах) </t>
  </si>
  <si>
    <t>сем</t>
  </si>
  <si>
    <t>практика  (концентрированная)</t>
  </si>
  <si>
    <t>Распределение обязательной нагрузки и практик по курсам и семестрам (часов в семестр)</t>
  </si>
  <si>
    <t>ПМ.00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</si>
  <si>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</si>
  <si>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</si>
  <si>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</si>
  <si>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</si>
  <si>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</si>
  <si>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</si>
  <si>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</si>
  <si>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Производственная практика</t>
  </si>
  <si>
    <t>Профессиональные модули</t>
  </si>
  <si>
    <t>ВСЕГО (без практики и общеобразовательной подготовки)</t>
  </si>
  <si>
    <t xml:space="preserve">Итого по практике,                                                                                      в том числе:                                                                                                                 </t>
  </si>
  <si>
    <t>рассредоточенная практика</t>
  </si>
  <si>
    <t>концентрированная практика</t>
  </si>
  <si>
    <t>ГИА.00</t>
  </si>
  <si>
    <t>Всего в семестре</t>
  </si>
  <si>
    <t xml:space="preserve">  Учебной практики</t>
  </si>
  <si>
    <t xml:space="preserve">  Производственной практики</t>
  </si>
  <si>
    <t xml:space="preserve">  Экзаменов (без квалификационных)</t>
  </si>
  <si>
    <t>3. План учебного процесса</t>
  </si>
  <si>
    <t>практика (концентрированная)</t>
  </si>
  <si>
    <t>17 недель</t>
  </si>
  <si>
    <t>Основы электротехники</t>
  </si>
  <si>
    <t>МДК.01.02</t>
  </si>
  <si>
    <t xml:space="preserve">  Изучаемых дисциплин и МДК в семестре (час)</t>
  </si>
  <si>
    <t>Дифференцированный зачет</t>
  </si>
  <si>
    <t>20 недель</t>
  </si>
  <si>
    <t>ОП.00</t>
  </si>
  <si>
    <t>ОП.01</t>
  </si>
  <si>
    <t>ОП.02</t>
  </si>
  <si>
    <t>ОП.03</t>
  </si>
  <si>
    <t>ОП.04</t>
  </si>
  <si>
    <t>ОП.05</t>
  </si>
  <si>
    <t>ОП.06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</si>
  <si>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</si>
  <si>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</si>
  <si>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</si>
  <si>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УП.01</t>
  </si>
  <si>
    <t>УП.02</t>
  </si>
  <si>
    <t>УП.03</t>
  </si>
  <si>
    <t>ФК.00</t>
  </si>
  <si>
    <t>Физическая кульура</t>
  </si>
  <si>
    <t>Эксплуатация и техническое обслуживание сельскохозяйственных машин и оборудования</t>
  </si>
  <si>
    <t>Технология механизированных работ в сельском хозяйстве</t>
  </si>
  <si>
    <t>Выполнение слесарных работ по ремонту и техническому обслуживанию сельскохозяйственных машин и оборудования</t>
  </si>
  <si>
    <t>Технология слесарных работ по ремонту и техническому обслуживанию сельскохозяйственных машин и оборудования</t>
  </si>
  <si>
    <t>Транспортировка грузов</t>
  </si>
  <si>
    <t>Теоретическая подготовка водителей автомобилей категории "С"</t>
  </si>
  <si>
    <t xml:space="preserve">ВСЕГО </t>
  </si>
  <si>
    <t>П.01</t>
  </si>
  <si>
    <t>обучающегося в неделю</t>
  </si>
  <si>
    <t xml:space="preserve">ПМ.01. Эксплуатация и техническое обслуживание сельскохозяйственных машин и оборудования </t>
  </si>
  <si>
    <t>ПМ.02  Выполнение слесарных работ по ремонту и техническому обслуживанию сельскохозяйственных машин и оборудования</t>
  </si>
  <si>
    <t>ПМ.03  Транспортировка грузов</t>
  </si>
  <si>
    <t>Теоретическое                   обучение</t>
  </si>
  <si>
    <t>ОБЖ</t>
  </si>
  <si>
    <t>Профильные учебные дисциплины</t>
  </si>
  <si>
    <t xml:space="preserve">Общепрофессиональный учебный цикл </t>
  </si>
  <si>
    <t>Профессиональный учебный цикл</t>
  </si>
  <si>
    <t xml:space="preserve">  Экзаменов (квалификационных)</t>
  </si>
  <si>
    <t>Государственная итоговая аттестация</t>
  </si>
  <si>
    <t xml:space="preserve">Максимальный объем аудиторной учебной нагрузки </t>
  </si>
  <si>
    <t>компетенции</t>
  </si>
  <si>
    <t>Промежуточная  аттестация</t>
  </si>
  <si>
    <t>Практика</t>
  </si>
  <si>
    <t>Каникулярное время</t>
  </si>
  <si>
    <t>Производственная (по профилю специальности</t>
  </si>
  <si>
    <t>Производственая (преддиплдомная)</t>
  </si>
  <si>
    <t>Всего за год</t>
  </si>
  <si>
    <t xml:space="preserve"> I полугодие</t>
  </si>
  <si>
    <t xml:space="preserve"> II полугодие</t>
  </si>
  <si>
    <t>недель</t>
  </si>
  <si>
    <t>часов</t>
  </si>
  <si>
    <t>Итого</t>
  </si>
  <si>
    <t>Государственная итоговая аттестация,включающая подготовку и защиту выпускной квалификационной работы</t>
  </si>
  <si>
    <t>Производственная      практика</t>
  </si>
  <si>
    <t>ОК 1-8, ПК 3.1-3.6</t>
  </si>
  <si>
    <t>ОУД.00</t>
  </si>
  <si>
    <t>Общеобразовательные учебные дисциплины с учетом профиля получаемого образования (технический  профиль)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</si>
  <si>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</si>
  <si>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</si>
  <si>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</si>
  <si>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</si>
  <si>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</si>
  <si>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</si>
  <si>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</si>
  <si>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</si>
  <si>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Обществознание (включая экономику и право)</t>
  </si>
  <si>
    <t>ОУДБ.07</t>
  </si>
  <si>
    <t>ОУДБ.08</t>
  </si>
  <si>
    <t>ОУДП.00</t>
  </si>
  <si>
    <t>ОУДП.01</t>
  </si>
  <si>
    <t>ОУДП.02</t>
  </si>
  <si>
    <t xml:space="preserve">Информатика </t>
  </si>
  <si>
    <t>ОУДП.03</t>
  </si>
  <si>
    <t>ОУДД.00</t>
  </si>
  <si>
    <t>Дополнительные общеобразовательные  учебные дисциплины</t>
  </si>
  <si>
    <t>ОУДД.01</t>
  </si>
  <si>
    <t>20 недель (13 недель)</t>
  </si>
  <si>
    <t>15 недель*</t>
  </si>
  <si>
    <t>6 недель**</t>
  </si>
  <si>
    <t>6**</t>
  </si>
  <si>
    <t>Концентрированно</t>
  </si>
  <si>
    <t>в т.ч. индивидуальный проект</t>
  </si>
  <si>
    <t>2нед</t>
  </si>
  <si>
    <t>ОК 2,3,6,7,8</t>
  </si>
  <si>
    <t>ОУДБ.09</t>
  </si>
  <si>
    <t>ОУДБ.10</t>
  </si>
  <si>
    <t xml:space="preserve">  Дифференцированных зачетов (без практик) </t>
  </si>
  <si>
    <t>ОК 1-7, ПК 1.3-1.4, 2.1-2.6, 3.3, 3.5</t>
  </si>
  <si>
    <t>ОК 1-7, ПК 1.3-1.4, 2.1-2.6, 3.3-3.4</t>
  </si>
  <si>
    <t>ОК 1-7, ПК 1.3-1.4, 2.1-2.2, 3.3-3.6</t>
  </si>
  <si>
    <t>ОК 1-7, ПК 1.3, 2.1-2.2, 3.1-3.6</t>
  </si>
  <si>
    <t>ОК 1-7, ПК 1.1-1.3, 2.1-2.4, 3.3-3.6</t>
  </si>
  <si>
    <t>ОК 1-7, ПК 1.1-1.4, 2.1-2.6, 3.1-3.6</t>
  </si>
  <si>
    <t>ОК 1-7, ПК 1.1-1.4</t>
  </si>
  <si>
    <t>ОК 1-7, ПК  2.1-2.6</t>
  </si>
  <si>
    <t>Всего:</t>
  </si>
  <si>
    <t>1404ч. / 39 недель</t>
  </si>
  <si>
    <t xml:space="preserve">Русский язык </t>
  </si>
  <si>
    <t>ОУДД.02</t>
  </si>
  <si>
    <t>Основы предпринимательства</t>
  </si>
  <si>
    <t xml:space="preserve"> Дифференцированных зачетов по практике</t>
  </si>
  <si>
    <t>5              6</t>
  </si>
  <si>
    <t>2 недели                 15  недель</t>
  </si>
  <si>
    <t>Основы финансовой грамотности</t>
  </si>
  <si>
    <t>Астрономия</t>
  </si>
  <si>
    <t>4**</t>
  </si>
  <si>
    <t>3  недели</t>
  </si>
  <si>
    <t xml:space="preserve">Учебная </t>
  </si>
  <si>
    <t>Рассредоточенно</t>
  </si>
  <si>
    <t xml:space="preserve">                  Производственная </t>
  </si>
  <si>
    <t>3                        4</t>
  </si>
  <si>
    <t>5**</t>
  </si>
  <si>
    <t xml:space="preserve">  4 недели                   </t>
  </si>
  <si>
    <t>4                                5</t>
  </si>
  <si>
    <t>2 недели                                       2 недели</t>
  </si>
  <si>
    <t>3 недели                                       8 недель</t>
  </si>
  <si>
    <t>ОУДБ.11</t>
  </si>
  <si>
    <t>Консультации предусматриваются из расчета 4 часа на одного обучающегося на каждый учебный год. Количество консультаций на каждую учебную дисциплину, междисциплинарный курс утверждается в начале каждого учебного года при распределении учебной нагрузки</t>
  </si>
  <si>
    <t xml:space="preserve"> 2 нед. с  17 по 30 июня</t>
  </si>
  <si>
    <t xml:space="preserve"> выпускная квалификационная работа</t>
  </si>
  <si>
    <t>(выпускная практическая квалификационная работа</t>
  </si>
  <si>
    <t xml:space="preserve"> и письменная экзаменационная работа)</t>
  </si>
  <si>
    <t xml:space="preserve">Математика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</si>
</sst>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5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5"/>
      <name val="Arial Cyr"/>
      <family val="2"/>
    </font>
    <font>
      <sz val="10"/>
      <color indexed="49"/>
      <name val="Arial Cyr"/>
      <family val="2"/>
    </font>
    <font>
      <b/>
      <i/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Arial Cyr"/>
      <family val="0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756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4" borderId="1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 quotePrefix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 quotePrefix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5" fillId="4" borderId="10" xfId="0" applyFont="1" applyFill="1" applyBorder="1" applyAlignment="1" quotePrefix="1">
      <alignment horizontal="center" vertical="center"/>
    </xf>
    <xf numFmtId="0" fontId="5" fillId="32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34" borderId="10" xfId="0" applyFont="1" applyFill="1" applyBorder="1" applyAlignment="1" quotePrefix="1">
      <alignment horizontal="center" vertical="center"/>
    </xf>
    <xf numFmtId="0" fontId="5" fillId="36" borderId="10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 quotePrefix="1">
      <alignment horizontal="center" vertical="center"/>
    </xf>
    <xf numFmtId="0" fontId="7" fillId="4" borderId="10" xfId="0" applyFont="1" applyFill="1" applyBorder="1" applyAlignment="1" quotePrefix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 wrapText="1"/>
    </xf>
    <xf numFmtId="1" fontId="5" fillId="4" borderId="36" xfId="0" applyNumberFormat="1" applyFont="1" applyFill="1" applyBorder="1" applyAlignment="1">
      <alignment horizontal="center"/>
    </xf>
    <xf numFmtId="1" fontId="5" fillId="32" borderId="36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 quotePrefix="1">
      <alignment horizontal="center"/>
    </xf>
    <xf numFmtId="0" fontId="5" fillId="34" borderId="16" xfId="0" applyFont="1" applyFill="1" applyBorder="1" applyAlignment="1" quotePrefix="1">
      <alignment horizontal="center"/>
    </xf>
    <xf numFmtId="0" fontId="5" fillId="36" borderId="16" xfId="0" applyFont="1" applyFill="1" applyBorder="1" applyAlignment="1" quotePrefix="1">
      <alignment horizontal="center"/>
    </xf>
    <xf numFmtId="0" fontId="5" fillId="4" borderId="16" xfId="0" applyFont="1" applyFill="1" applyBorder="1" applyAlignment="1" quotePrefix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3" borderId="16" xfId="0" applyFont="1" applyFill="1" applyBorder="1" applyAlignment="1" quotePrefix="1">
      <alignment horizontal="center"/>
    </xf>
    <xf numFmtId="0" fontId="5" fillId="35" borderId="16" xfId="0" applyFont="1" applyFill="1" applyBorder="1" applyAlignment="1" quotePrefix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5" fillId="32" borderId="33" xfId="0" applyFont="1" applyFill="1" applyBorder="1" applyAlignment="1" quotePrefix="1">
      <alignment horizontal="center" vertical="center"/>
    </xf>
    <xf numFmtId="0" fontId="5" fillId="33" borderId="33" xfId="0" applyFont="1" applyFill="1" applyBorder="1" applyAlignment="1" quotePrefix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 quotePrefix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5" fillId="4" borderId="40" xfId="0" applyFont="1" applyFill="1" applyBorder="1" applyAlignment="1" quotePrefix="1">
      <alignment horizontal="center" vertical="center"/>
    </xf>
    <xf numFmtId="0" fontId="3" fillId="4" borderId="41" xfId="0" applyFont="1" applyFill="1" applyBorder="1" applyAlignment="1" quotePrefix="1">
      <alignment horizontal="center" vertical="center"/>
    </xf>
    <xf numFmtId="0" fontId="5" fillId="4" borderId="42" xfId="0" applyFont="1" applyFill="1" applyBorder="1" applyAlignment="1" quotePrefix="1">
      <alignment horizontal="center" vertical="center"/>
    </xf>
    <xf numFmtId="0" fontId="5" fillId="32" borderId="46" xfId="0" applyFont="1" applyFill="1" applyBorder="1" applyAlignment="1" quotePrefix="1">
      <alignment horizontal="center" vertical="center"/>
    </xf>
    <xf numFmtId="0" fontId="5" fillId="32" borderId="41" xfId="0" applyFont="1" applyFill="1" applyBorder="1" applyAlignment="1" quotePrefix="1">
      <alignment horizontal="center" vertical="center"/>
    </xf>
    <xf numFmtId="0" fontId="3" fillId="35" borderId="42" xfId="0" applyFont="1" applyFill="1" applyBorder="1" applyAlignment="1" quotePrefix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/>
    </xf>
    <xf numFmtId="16" fontId="3" fillId="35" borderId="42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5" fillId="35" borderId="41" xfId="0" applyFont="1" applyFill="1" applyBorder="1" applyAlignment="1" quotePrefix="1">
      <alignment horizontal="center"/>
    </xf>
    <xf numFmtId="0" fontId="5" fillId="35" borderId="42" xfId="0" applyFont="1" applyFill="1" applyBorder="1" applyAlignment="1" quotePrefix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80" fontId="6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180" fontId="6" fillId="36" borderId="41" xfId="0" applyNumberFormat="1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41" xfId="0" applyFont="1" applyFill="1" applyBorder="1" applyAlignment="1" quotePrefix="1">
      <alignment horizontal="center" vertical="center"/>
    </xf>
    <xf numFmtId="0" fontId="5" fillId="36" borderId="42" xfId="0" applyFont="1" applyFill="1" applyBorder="1" applyAlignment="1" quotePrefix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35" borderId="17" xfId="0" applyFont="1" applyFill="1" applyBorder="1" applyAlignment="1" quotePrefix="1">
      <alignment horizontal="center"/>
    </xf>
    <xf numFmtId="0" fontId="5" fillId="35" borderId="17" xfId="0" applyFont="1" applyFill="1" applyBorder="1" applyAlignment="1" quotePrefix="1">
      <alignment horizontal="center" vertical="center"/>
    </xf>
    <xf numFmtId="0" fontId="5" fillId="35" borderId="43" xfId="0" applyFont="1" applyFill="1" applyBorder="1" applyAlignment="1" quotePrefix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" fontId="5" fillId="4" borderId="37" xfId="0" applyNumberFormat="1" applyFont="1" applyFill="1" applyBorder="1" applyAlignment="1">
      <alignment horizontal="center"/>
    </xf>
    <xf numFmtId="1" fontId="5" fillId="33" borderId="43" xfId="0" applyNumberFormat="1" applyFont="1" applyFill="1" applyBorder="1" applyAlignment="1">
      <alignment horizontal="center"/>
    </xf>
    <xf numFmtId="0" fontId="5" fillId="32" borderId="48" xfId="0" applyNumberFormat="1" applyFont="1" applyFill="1" applyBorder="1" applyAlignment="1">
      <alignment horizontal="center"/>
    </xf>
    <xf numFmtId="0" fontId="5" fillId="32" borderId="11" xfId="0" applyFont="1" applyFill="1" applyBorder="1" applyAlignment="1" quotePrefix="1">
      <alignment horizontal="center" vertical="center"/>
    </xf>
    <xf numFmtId="0" fontId="5" fillId="33" borderId="46" xfId="0" applyFont="1" applyFill="1" applyBorder="1" applyAlignment="1" quotePrefix="1">
      <alignment horizontal="center" vertical="center"/>
    </xf>
    <xf numFmtId="0" fontId="5" fillId="33" borderId="41" xfId="0" applyFont="1" applyFill="1" applyBorder="1" applyAlignment="1" quotePrefix="1">
      <alignment horizontal="center" vertical="center"/>
    </xf>
    <xf numFmtId="0" fontId="3" fillId="33" borderId="41" xfId="0" applyFont="1" applyFill="1" applyBorder="1" applyAlignment="1" quotePrefix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4" borderId="13" xfId="0" applyFont="1" applyFill="1" applyBorder="1" applyAlignment="1" quotePrefix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5" fillId="4" borderId="13" xfId="0" applyFont="1" applyFill="1" applyBorder="1" applyAlignment="1" quotePrefix="1">
      <alignment horizontal="center"/>
    </xf>
    <xf numFmtId="0" fontId="5" fillId="32" borderId="13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5" fillId="33" borderId="13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/>
    </xf>
    <xf numFmtId="0" fontId="5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7" borderId="10" xfId="0" applyFont="1" applyFill="1" applyBorder="1" applyAlignment="1" quotePrefix="1">
      <alignment horizontal="center"/>
    </xf>
    <xf numFmtId="0" fontId="5" fillId="3" borderId="10" xfId="0" applyFont="1" applyFill="1" applyBorder="1" applyAlignment="1" quotePrefix="1">
      <alignment horizontal="center" vertical="center"/>
    </xf>
    <xf numFmtId="1" fontId="5" fillId="4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5" fillId="37" borderId="10" xfId="0" applyFont="1" applyFill="1" applyBorder="1" applyAlignment="1" quotePrefix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 quotePrefix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4" borderId="10" xfId="0" applyFont="1" applyFill="1" applyBorder="1" applyAlignment="1" quotePrefix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5" fillId="38" borderId="39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3" fillId="36" borderId="51" xfId="0" applyFont="1" applyFill="1" applyBorder="1" applyAlignment="1" quotePrefix="1">
      <alignment horizontal="center" vertical="center"/>
    </xf>
    <xf numFmtId="0" fontId="5" fillId="36" borderId="51" xfId="0" applyFont="1" applyFill="1" applyBorder="1" applyAlignment="1" quotePrefix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5" fillId="37" borderId="41" xfId="0" applyFont="1" applyFill="1" applyBorder="1" applyAlignment="1" quotePrefix="1">
      <alignment horizontal="center"/>
    </xf>
    <xf numFmtId="0" fontId="5" fillId="37" borderId="41" xfId="0" applyFont="1" applyFill="1" applyBorder="1" applyAlignment="1" quotePrefix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1" xfId="0" applyFont="1" applyFill="1" applyBorder="1" applyAlignment="1" quotePrefix="1">
      <alignment horizontal="center" vertical="center"/>
    </xf>
    <xf numFmtId="0" fontId="5" fillId="5" borderId="42" xfId="0" applyFont="1" applyFill="1" applyBorder="1" applyAlignment="1" quotePrefix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6" fillId="36" borderId="41" xfId="0" applyFont="1" applyFill="1" applyBorder="1" applyAlignment="1">
      <alignment horizontal="center" vertical="center"/>
    </xf>
    <xf numFmtId="0" fontId="3" fillId="36" borderId="11" xfId="0" applyFont="1" applyFill="1" applyBorder="1" applyAlignment="1" quotePrefix="1">
      <alignment horizontal="center" vertical="center"/>
    </xf>
    <xf numFmtId="0" fontId="5" fillId="36" borderId="11" xfId="0" applyFont="1" applyFill="1" applyBorder="1" applyAlignment="1" quotePrefix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4" borderId="41" xfId="0" applyFont="1" applyFill="1" applyBorder="1" applyAlignment="1" quotePrefix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5" fillId="32" borderId="42" xfId="0" applyFont="1" applyFill="1" applyBorder="1" applyAlignment="1" quotePrefix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20" fillId="32" borderId="42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5" fillId="32" borderId="51" xfId="0" applyFont="1" applyFill="1" applyBorder="1" applyAlignment="1" quotePrefix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5" fillId="32" borderId="58" xfId="0" applyFont="1" applyFill="1" applyBorder="1" applyAlignment="1" quotePrefix="1">
      <alignment horizontal="center"/>
    </xf>
    <xf numFmtId="0" fontId="3" fillId="32" borderId="51" xfId="0" applyFont="1" applyFill="1" applyBorder="1" applyAlignment="1" quotePrefix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5" fillId="0" borderId="48" xfId="0" applyFont="1" applyBorder="1" applyAlignment="1">
      <alignment horizontal="center" vertical="center"/>
    </xf>
    <xf numFmtId="1" fontId="5" fillId="36" borderId="29" xfId="0" applyNumberFormat="1" applyFont="1" applyFill="1" applyBorder="1" applyAlignment="1">
      <alignment horizontal="center"/>
    </xf>
    <xf numFmtId="1" fontId="5" fillId="36" borderId="59" xfId="0" applyNumberFormat="1" applyFont="1" applyFill="1" applyBorder="1" applyAlignment="1">
      <alignment horizontal="center"/>
    </xf>
    <xf numFmtId="0" fontId="5" fillId="36" borderId="33" xfId="0" applyFont="1" applyFill="1" applyBorder="1" applyAlignment="1" quotePrefix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0" borderId="61" xfId="0" applyFont="1" applyBorder="1" applyAlignment="1" quotePrefix="1">
      <alignment horizontal="center" vertical="center"/>
    </xf>
    <xf numFmtId="0" fontId="5" fillId="32" borderId="40" xfId="0" applyFont="1" applyFill="1" applyBorder="1" applyAlignment="1" quotePrefix="1">
      <alignment horizontal="center" vertical="center"/>
    </xf>
    <xf numFmtId="0" fontId="5" fillId="33" borderId="22" xfId="0" applyFont="1" applyFill="1" applyBorder="1" applyAlignment="1" quotePrefix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left" vertical="center" wrapText="1"/>
    </xf>
    <xf numFmtId="0" fontId="5" fillId="35" borderId="4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6" borderId="46" xfId="0" applyFont="1" applyFill="1" applyBorder="1" applyAlignment="1" quotePrefix="1">
      <alignment horizontal="center" vertical="center"/>
    </xf>
    <xf numFmtId="0" fontId="5" fillId="36" borderId="33" xfId="0" applyFont="1" applyFill="1" applyBorder="1" applyAlignment="1" quotePrefix="1">
      <alignment horizontal="center" vertical="center"/>
    </xf>
    <xf numFmtId="0" fontId="5" fillId="36" borderId="40" xfId="0" applyFont="1" applyFill="1" applyBorder="1" applyAlignment="1" quotePrefix="1">
      <alignment horizontal="center" vertical="center"/>
    </xf>
    <xf numFmtId="0" fontId="5" fillId="4" borderId="46" xfId="0" applyFont="1" applyFill="1" applyBorder="1" applyAlignment="1" quotePrefix="1">
      <alignment horizontal="center" vertical="center"/>
    </xf>
    <xf numFmtId="0" fontId="5" fillId="4" borderId="33" xfId="0" applyFont="1" applyFill="1" applyBorder="1" applyAlignment="1" quotePrefix="1">
      <alignment horizontal="center" vertical="center"/>
    </xf>
    <xf numFmtId="0" fontId="5" fillId="33" borderId="31" xfId="0" applyFont="1" applyFill="1" applyBorder="1" applyAlignment="1" quotePrefix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5" fillId="0" borderId="63" xfId="0" applyFont="1" applyBorder="1" applyAlignment="1" quotePrefix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5" fillId="0" borderId="63" xfId="0" applyFont="1" applyBorder="1" applyAlignment="1" quotePrefix="1">
      <alignment horizontal="left" vertical="center" wrapText="1"/>
    </xf>
    <xf numFmtId="0" fontId="5" fillId="0" borderId="46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5" fillId="0" borderId="40" xfId="0" applyFont="1" applyBorder="1" applyAlignment="1" quotePrefix="1">
      <alignment horizontal="center"/>
    </xf>
    <xf numFmtId="0" fontId="5" fillId="3" borderId="33" xfId="0" applyFont="1" applyFill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34" borderId="33" xfId="0" applyFont="1" applyFill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20" fillId="32" borderId="4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6" borderId="57" xfId="0" applyFont="1" applyFill="1" applyBorder="1" applyAlignment="1" quotePrefix="1">
      <alignment horizontal="center"/>
    </xf>
    <xf numFmtId="0" fontId="0" fillId="36" borderId="55" xfId="0" applyFont="1" applyFill="1" applyBorder="1" applyAlignment="1">
      <alignment horizontal="center" vertical="center"/>
    </xf>
    <xf numFmtId="0" fontId="5" fillId="36" borderId="44" xfId="0" applyFont="1" applyFill="1" applyBorder="1" applyAlignment="1" quotePrefix="1">
      <alignment horizontal="center"/>
    </xf>
    <xf numFmtId="0" fontId="0" fillId="36" borderId="48" xfId="0" applyFont="1" applyFill="1" applyBorder="1" applyAlignment="1">
      <alignment horizontal="center" vertical="center"/>
    </xf>
    <xf numFmtId="0" fontId="3" fillId="32" borderId="11" xfId="0" applyFont="1" applyFill="1" applyBorder="1" applyAlignment="1" quotePrefix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left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left" vertical="center" wrapText="1"/>
    </xf>
    <xf numFmtId="0" fontId="5" fillId="32" borderId="63" xfId="0" applyFont="1" applyFill="1" applyBorder="1" applyAlignment="1">
      <alignment horizontal="center" vertical="center"/>
    </xf>
    <xf numFmtId="0" fontId="5" fillId="32" borderId="63" xfId="0" applyFont="1" applyFill="1" applyBorder="1" applyAlignment="1">
      <alignment horizontal="left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4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NumberFormat="1" applyFont="1" applyAlignment="1">
      <alignment horizontal="left" wrapText="1"/>
    </xf>
    <xf numFmtId="0" fontId="26" fillId="0" borderId="0" xfId="0" applyNumberFormat="1" applyFont="1" applyAlignment="1">
      <alignment horizontal="left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40" fillId="39" borderId="0" xfId="0" applyFont="1" applyFill="1" applyBorder="1" applyAlignment="1">
      <alignment horizontal="centerContinuous" vertical="center" wrapText="1"/>
    </xf>
    <xf numFmtId="0" fontId="16" fillId="39" borderId="0" xfId="0" applyFont="1" applyFill="1" applyBorder="1" applyAlignment="1">
      <alignment/>
    </xf>
    <xf numFmtId="0" fontId="12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14" fillId="39" borderId="10" xfId="0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 textRotation="90"/>
    </xf>
    <xf numFmtId="1" fontId="14" fillId="39" borderId="10" xfId="0" applyNumberFormat="1" applyFont="1" applyFill="1" applyBorder="1" applyAlignment="1">
      <alignment horizontal="center" vertical="center" textRotation="90" wrapText="1"/>
    </xf>
    <xf numFmtId="0" fontId="12" fillId="39" borderId="10" xfId="0" applyFont="1" applyFill="1" applyBorder="1" applyAlignment="1" quotePrefix="1">
      <alignment horizontal="center" vertical="center"/>
    </xf>
    <xf numFmtId="0" fontId="14" fillId="39" borderId="10" xfId="0" applyFont="1" applyFill="1" applyBorder="1" applyAlignment="1" quotePrefix="1">
      <alignment horizontal="center" vertical="center" wrapText="1"/>
    </xf>
    <xf numFmtId="0" fontId="14" fillId="39" borderId="10" xfId="0" applyFont="1" applyFill="1" applyBorder="1" applyAlignment="1" quotePrefix="1">
      <alignment horizontal="center"/>
    </xf>
    <xf numFmtId="0" fontId="12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left" vertical="center" wrapText="1"/>
    </xf>
    <xf numFmtId="0" fontId="39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vertical="center" wrapText="1"/>
    </xf>
    <xf numFmtId="0" fontId="16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wrapText="1"/>
    </xf>
    <xf numFmtId="0" fontId="38" fillId="39" borderId="10" xfId="0" applyFont="1" applyFill="1" applyBorder="1" applyAlignment="1">
      <alignment horizontal="center" vertical="center" wrapText="1"/>
    </xf>
    <xf numFmtId="0" fontId="30" fillId="39" borderId="10" xfId="0" applyFont="1" applyFill="1" applyBorder="1" applyAlignment="1">
      <alignment vertical="top" wrapText="1"/>
    </xf>
    <xf numFmtId="0" fontId="30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wrapText="1"/>
    </xf>
    <xf numFmtId="0" fontId="12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vertical="top" wrapText="1"/>
    </xf>
    <xf numFmtId="0" fontId="14" fillId="39" borderId="10" xfId="0" applyNumberFormat="1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vertical="top" wrapText="1"/>
    </xf>
    <xf numFmtId="0" fontId="14" fillId="39" borderId="10" xfId="0" applyFont="1" applyFill="1" applyBorder="1" applyAlignment="1">
      <alignment/>
    </xf>
    <xf numFmtId="0" fontId="12" fillId="39" borderId="10" xfId="0" applyFont="1" applyFill="1" applyBorder="1" applyAlignment="1">
      <alignment vertical="top" wrapText="1"/>
    </xf>
    <xf numFmtId="0" fontId="30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vertical="top"/>
    </xf>
    <xf numFmtId="0" fontId="16" fillId="39" borderId="0" xfId="0" applyFont="1" applyFill="1" applyBorder="1" applyAlignment="1">
      <alignment/>
    </xf>
    <xf numFmtId="0" fontId="14" fillId="39" borderId="10" xfId="0" applyFont="1" applyFill="1" applyBorder="1" applyAlignment="1" quotePrefix="1">
      <alignment horizontal="center" vertical="center"/>
    </xf>
    <xf numFmtId="0" fontId="39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39" borderId="10" xfId="0" applyFont="1" applyFill="1" applyBorder="1" applyAlignment="1">
      <alignment horizontal="left" vertical="center"/>
    </xf>
    <xf numFmtId="0" fontId="14" fillId="39" borderId="10" xfId="0" applyFont="1" applyFill="1" applyBorder="1" applyAlignment="1">
      <alignment vertical="center"/>
    </xf>
    <xf numFmtId="0" fontId="3" fillId="39" borderId="1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3" fillId="36" borderId="70" xfId="0" applyFont="1" applyFill="1" applyBorder="1" applyAlignment="1">
      <alignment/>
    </xf>
    <xf numFmtId="0" fontId="3" fillId="32" borderId="74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75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6" xfId="0" applyFont="1" applyBorder="1" applyAlignment="1">
      <alignment/>
    </xf>
    <xf numFmtId="0" fontId="3" fillId="32" borderId="44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5" fillId="32" borderId="3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7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3" fillId="33" borderId="7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 textRotation="90" wrapText="1"/>
    </xf>
    <xf numFmtId="0" fontId="14" fillId="39" borderId="10" xfId="0" applyFont="1" applyFill="1" applyBorder="1" applyAlignment="1">
      <alignment horizontal="center" vertical="center" textRotation="90"/>
    </xf>
    <xf numFmtId="0" fontId="0" fillId="39" borderId="1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0" fontId="14" fillId="39" borderId="10" xfId="0" applyFont="1" applyFill="1" applyBorder="1" applyAlignment="1">
      <alignment horizontal="left" indent="1"/>
    </xf>
    <xf numFmtId="0" fontId="0" fillId="39" borderId="10" xfId="0" applyFont="1" applyFill="1" applyBorder="1" applyAlignment="1">
      <alignment horizontal="left" indent="1"/>
    </xf>
    <xf numFmtId="0" fontId="14" fillId="39" borderId="10" xfId="0" applyFont="1" applyFill="1" applyBorder="1" applyAlignment="1">
      <alignment vertical="center"/>
    </xf>
    <xf numFmtId="0" fontId="16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0" fontId="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/>
    </xf>
    <xf numFmtId="0" fontId="14" fillId="39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14" fillId="39" borderId="10" xfId="0" applyFont="1" applyFill="1" applyBorder="1" applyAlignment="1">
      <alignment horizontal="left" vertical="center" indent="1"/>
    </xf>
    <xf numFmtId="0" fontId="0" fillId="39" borderId="10" xfId="0" applyFont="1" applyFill="1" applyBorder="1" applyAlignment="1">
      <alignment horizontal="left" vertical="center" indent="1"/>
    </xf>
    <xf numFmtId="0" fontId="14" fillId="39" borderId="78" xfId="0" applyFont="1" applyFill="1" applyBorder="1" applyAlignment="1">
      <alignment vertical="top" wrapText="1"/>
    </xf>
    <xf numFmtId="0" fontId="14" fillId="39" borderId="62" xfId="0" applyFont="1" applyFill="1" applyBorder="1" applyAlignment="1">
      <alignment vertical="top" wrapText="1"/>
    </xf>
    <xf numFmtId="0" fontId="14" fillId="39" borderId="28" xfId="0" applyFont="1" applyFill="1" applyBorder="1" applyAlignment="1">
      <alignment vertical="top" wrapText="1"/>
    </xf>
    <xf numFmtId="0" fontId="14" fillId="39" borderId="29" xfId="0" applyFont="1" applyFill="1" applyBorder="1" applyAlignment="1">
      <alignment vertical="top" wrapText="1"/>
    </xf>
    <xf numFmtId="0" fontId="14" fillId="39" borderId="23" xfId="0" applyFont="1" applyFill="1" applyBorder="1" applyAlignment="1">
      <alignment vertical="top" wrapText="1"/>
    </xf>
    <xf numFmtId="0" fontId="14" fillId="39" borderId="31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51" xfId="0" applyFont="1" applyFill="1" applyBorder="1" applyAlignment="1">
      <alignment horizontal="left" vertical="center" wrapText="1"/>
    </xf>
    <xf numFmtId="0" fontId="29" fillId="0" borderId="78" xfId="0" applyFont="1" applyFill="1" applyBorder="1" applyAlignment="1">
      <alignment horizontal="left" vertical="center" wrapText="1"/>
    </xf>
    <xf numFmtId="0" fontId="29" fillId="0" borderId="79" xfId="0" applyFont="1" applyFill="1" applyBorder="1" applyAlignment="1">
      <alignment horizontal="left" vertical="center" wrapText="1"/>
    </xf>
    <xf numFmtId="0" fontId="29" fillId="0" borderId="6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60</xdr:col>
      <xdr:colOff>0</xdr:colOff>
      <xdr:row>49</xdr:row>
      <xdr:rowOff>0</xdr:rowOff>
    </xdr:to>
    <xdr:pic>
      <xdr:nvPicPr>
        <xdr:cNvPr id="1" name="Picture 2" descr="IMAGE0001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382500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J48"/>
  <sheetViews>
    <sheetView view="pageBreakPreview" zoomScaleSheetLayoutView="100" zoomScalePageLayoutView="0" workbookViewId="0" topLeftCell="A1">
      <selection activeCell="BX19" sqref="BX1:BX16384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375" style="0" customWidth="1"/>
    <col min="5" max="5" width="2.125" style="0" customWidth="1"/>
    <col min="6" max="6" width="3.125" style="0" customWidth="1"/>
    <col min="7" max="8" width="2.625" style="0" customWidth="1"/>
    <col min="9" max="10" width="2.50390625" style="0" customWidth="1"/>
    <col min="11" max="11" width="2.125" style="0" customWidth="1"/>
    <col min="12" max="12" width="2.375" style="0" customWidth="1"/>
    <col min="13" max="13" width="2.125" style="0" customWidth="1"/>
    <col min="14" max="14" width="2.50390625" style="0" customWidth="1"/>
    <col min="15" max="18" width="2.125" style="0" customWidth="1"/>
    <col min="19" max="54" width="2.50390625" style="0" customWidth="1"/>
    <col min="55" max="55" width="3.625" style="0" customWidth="1"/>
    <col min="56" max="56" width="3.50390625" style="0" customWidth="1"/>
    <col min="57" max="57" width="4.50390625" style="0" customWidth="1"/>
    <col min="58" max="58" width="4.625" style="0" customWidth="1"/>
    <col min="59" max="59" width="5.125" style="0" customWidth="1"/>
    <col min="60" max="60" width="6.375" style="0" customWidth="1"/>
    <col min="61" max="61" width="0.12890625" style="0" customWidth="1"/>
    <col min="62" max="62" width="1.875" style="0" hidden="1" customWidth="1"/>
    <col min="63" max="63" width="5.50390625" style="0" hidden="1" customWidth="1"/>
    <col min="64" max="64" width="4.375" style="0" hidden="1" customWidth="1"/>
    <col min="65" max="65" width="4.50390625" style="0" hidden="1" customWidth="1"/>
    <col min="66" max="66" width="15.875" style="0" hidden="1" customWidth="1"/>
    <col min="67" max="68" width="8.875" style="0" customWidth="1"/>
  </cols>
  <sheetData>
    <row r="3" spans="1:66" ht="11.25" customHeight="1">
      <c r="A3" s="40"/>
      <c r="B3" s="40"/>
      <c r="C3" s="40"/>
      <c r="D3" s="443"/>
      <c r="E3" s="443"/>
      <c r="F3" s="443"/>
      <c r="G3" s="443"/>
      <c r="H3" s="443"/>
      <c r="I3" s="443"/>
      <c r="J3" s="443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J3" s="560"/>
      <c r="BK3" s="561"/>
      <c r="BL3" s="561"/>
      <c r="BM3" s="561"/>
      <c r="BN3" s="561"/>
    </row>
    <row r="4" spans="1:66" ht="11.25" customHeight="1">
      <c r="A4" s="40"/>
      <c r="B4" s="40"/>
      <c r="C4" s="40"/>
      <c r="D4" s="443"/>
      <c r="E4" s="443"/>
      <c r="F4" s="443"/>
      <c r="G4" s="443"/>
      <c r="H4" s="443"/>
      <c r="I4" s="443"/>
      <c r="J4" s="443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J4" s="439"/>
      <c r="BK4" s="9"/>
      <c r="BL4" s="9"/>
      <c r="BM4" s="9"/>
      <c r="BN4" s="9"/>
    </row>
    <row r="5" spans="1:66" ht="11.25" customHeight="1">
      <c r="A5" s="40"/>
      <c r="B5" s="40"/>
      <c r="C5" s="40"/>
      <c r="D5" s="560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J5" s="439"/>
      <c r="BK5" s="9"/>
      <c r="BL5" s="9"/>
      <c r="BM5" s="9"/>
      <c r="BN5" s="9"/>
    </row>
    <row r="6" spans="1:66" ht="14.25">
      <c r="A6" s="443"/>
      <c r="B6" s="443"/>
      <c r="C6" s="443"/>
      <c r="D6" s="439"/>
      <c r="E6" s="444"/>
      <c r="F6" s="444"/>
      <c r="G6" s="444"/>
      <c r="H6" s="444"/>
      <c r="I6" s="444"/>
      <c r="J6" s="40"/>
      <c r="K6" s="40"/>
      <c r="L6" s="40"/>
      <c r="M6" s="40"/>
      <c r="N6" s="40"/>
      <c r="O6" s="40"/>
      <c r="P6" s="40"/>
      <c r="Q6" s="40"/>
      <c r="R6" s="40"/>
      <c r="S6" s="40"/>
      <c r="T6" s="444"/>
      <c r="U6" s="44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53"/>
      <c r="BF6" s="454"/>
      <c r="BG6" s="454"/>
      <c r="BH6" s="454"/>
      <c r="BI6" s="454"/>
      <c r="BJ6" s="455"/>
      <c r="BK6" s="453"/>
      <c r="BL6" s="453"/>
      <c r="BM6" s="456"/>
      <c r="BN6" s="456"/>
    </row>
    <row r="7" spans="1:66" ht="14.25" customHeight="1">
      <c r="A7" s="562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438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53"/>
      <c r="BF7" s="454"/>
      <c r="BG7" s="454"/>
      <c r="BH7" s="454"/>
      <c r="BI7" s="454"/>
      <c r="BJ7" s="444"/>
      <c r="BK7" s="444"/>
      <c r="BL7" s="444"/>
      <c r="BM7" s="444"/>
      <c r="BN7" s="9"/>
    </row>
    <row r="8" spans="1:70" ht="14.25" customHeight="1">
      <c r="A8" s="563"/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4"/>
      <c r="O8" s="564"/>
      <c r="P8" s="564"/>
      <c r="Q8" s="564"/>
      <c r="R8" s="564"/>
      <c r="S8" s="564"/>
      <c r="T8" s="564"/>
      <c r="U8" s="564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38"/>
      <c r="BJ8" s="438"/>
      <c r="BK8" s="438"/>
      <c r="BL8" s="438"/>
      <c r="BM8" s="9"/>
      <c r="BN8" s="9"/>
      <c r="BO8" s="9"/>
      <c r="BP8" s="9"/>
      <c r="BQ8" s="9"/>
      <c r="BR8" s="8"/>
    </row>
    <row r="9" spans="1:71" ht="14.25" customHeight="1">
      <c r="A9" s="8"/>
      <c r="B9" s="8"/>
      <c r="C9" s="8"/>
      <c r="D9" s="560"/>
      <c r="E9" s="562"/>
      <c r="F9" s="562"/>
      <c r="G9" s="562"/>
      <c r="H9" s="562"/>
      <c r="I9" s="562"/>
      <c r="J9" s="562"/>
      <c r="K9" s="562"/>
      <c r="L9" s="562"/>
      <c r="M9" s="561"/>
      <c r="N9" s="561"/>
      <c r="O9" s="561"/>
      <c r="P9" s="561"/>
      <c r="Q9" s="561"/>
      <c r="R9" s="561"/>
      <c r="S9" s="561"/>
      <c r="T9" s="561"/>
      <c r="U9" s="561"/>
      <c r="AA9" s="8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37"/>
      <c r="AR9" s="37"/>
      <c r="AS9" s="37"/>
      <c r="AT9" s="37"/>
      <c r="AU9" s="37"/>
      <c r="AV9" s="37"/>
      <c r="AW9" s="37"/>
      <c r="AX9" s="37"/>
      <c r="AY9" s="9"/>
      <c r="AZ9" s="9"/>
      <c r="BA9" s="9"/>
      <c r="BB9" s="9"/>
      <c r="BC9" s="9"/>
      <c r="BD9" s="9"/>
      <c r="BE9" s="9"/>
      <c r="BF9" s="9"/>
      <c r="BG9" s="9"/>
      <c r="BJ9" s="455"/>
      <c r="BK9" s="471"/>
      <c r="BL9" s="471"/>
      <c r="BM9" s="471"/>
      <c r="BN9" s="471"/>
      <c r="BO9" s="471"/>
      <c r="BP9" s="471"/>
      <c r="BQ9" s="471"/>
      <c r="BR9" s="470"/>
      <c r="BS9" s="470"/>
    </row>
    <row r="10" spans="1:71" ht="14.25" customHeight="1">
      <c r="A10" s="8"/>
      <c r="B10" s="8"/>
      <c r="C10" s="8"/>
      <c r="D10" s="8"/>
      <c r="E10" s="8"/>
      <c r="F10" s="8"/>
      <c r="G10" s="8"/>
      <c r="AA10" s="8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37"/>
      <c r="AR10" s="37"/>
      <c r="AS10" s="37"/>
      <c r="AT10" s="37"/>
      <c r="AU10" s="37"/>
      <c r="AV10" s="37"/>
      <c r="AW10" s="37"/>
      <c r="AX10" s="37"/>
      <c r="AY10" s="9"/>
      <c r="AZ10" s="9"/>
      <c r="BA10" s="9"/>
      <c r="BB10" s="9"/>
      <c r="BC10" s="9"/>
      <c r="BD10" s="9"/>
      <c r="BE10" s="9"/>
      <c r="BF10" s="9"/>
      <c r="BG10" s="9"/>
      <c r="BM10" s="8"/>
      <c r="BN10" s="8"/>
      <c r="BO10" s="7"/>
      <c r="BP10" s="7"/>
      <c r="BQ10" s="7"/>
      <c r="BR10" s="7"/>
      <c r="BS10" s="7"/>
    </row>
    <row r="11" spans="1:71" ht="14.25" customHeight="1">
      <c r="A11" s="8"/>
      <c r="B11" s="8"/>
      <c r="C11" s="8"/>
      <c r="D11" s="8"/>
      <c r="E11" s="8"/>
      <c r="F11" s="8"/>
      <c r="G11" s="8"/>
      <c r="AA11" s="8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37"/>
      <c r="AR11" s="37"/>
      <c r="AS11" s="37"/>
      <c r="AT11" s="37"/>
      <c r="AU11" s="37"/>
      <c r="AV11" s="37"/>
      <c r="AW11" s="37"/>
      <c r="AX11" s="37"/>
      <c r="AY11" s="9"/>
      <c r="AZ11" s="9"/>
      <c r="BA11" s="9"/>
      <c r="BB11" s="9"/>
      <c r="BC11" s="9"/>
      <c r="BD11" s="9"/>
      <c r="BE11" s="9"/>
      <c r="BF11" s="9"/>
      <c r="BG11" s="9"/>
      <c r="BM11" s="8"/>
      <c r="BN11" s="8"/>
      <c r="BO11" s="7"/>
      <c r="BP11" s="7"/>
      <c r="BQ11" s="7"/>
      <c r="BR11" s="7"/>
      <c r="BS11" s="7"/>
    </row>
    <row r="12" spans="1:71" ht="14.25" customHeight="1">
      <c r="A12" s="8"/>
      <c r="B12" s="8"/>
      <c r="C12" s="8"/>
      <c r="D12" s="8"/>
      <c r="E12" s="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AA12" s="8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7"/>
      <c r="AR12" s="37"/>
      <c r="AS12" s="37"/>
      <c r="AT12" s="37"/>
      <c r="AU12" s="37"/>
      <c r="AV12" s="37"/>
      <c r="AW12" s="37"/>
      <c r="AX12" s="37"/>
      <c r="AY12" s="9"/>
      <c r="AZ12" s="9"/>
      <c r="BA12" s="9"/>
      <c r="BB12" s="9"/>
      <c r="BC12" s="9"/>
      <c r="BD12" s="9"/>
      <c r="BE12" s="9"/>
      <c r="BF12" s="9"/>
      <c r="BG12" s="9"/>
      <c r="BM12" s="8"/>
      <c r="BN12" s="8"/>
      <c r="BO12" s="7"/>
      <c r="BP12" s="7"/>
      <c r="BQ12" s="7"/>
      <c r="BR12" s="7"/>
      <c r="BS12" s="7"/>
    </row>
    <row r="13" spans="1:71" ht="19.5" customHeight="1">
      <c r="A13" s="8"/>
      <c r="B13" s="8"/>
      <c r="C13" s="8"/>
      <c r="D13" s="8"/>
      <c r="E13" s="8"/>
      <c r="F13" s="8"/>
      <c r="G13" s="8"/>
      <c r="AA13" s="8"/>
      <c r="AB13" s="9"/>
      <c r="AC13" s="9"/>
      <c r="AD13" s="9"/>
      <c r="AE13" s="9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9"/>
      <c r="BC13" s="9"/>
      <c r="BD13" s="9"/>
      <c r="BE13" s="9"/>
      <c r="BF13" s="9"/>
      <c r="BG13" s="9"/>
      <c r="BM13" s="8"/>
      <c r="BN13" s="8"/>
      <c r="BO13" s="7"/>
      <c r="BP13" s="7"/>
      <c r="BQ13" s="7"/>
      <c r="BR13" s="7"/>
      <c r="BS13" s="7"/>
    </row>
    <row r="14" spans="1:71" ht="19.5" customHeight="1">
      <c r="A14" s="8"/>
      <c r="B14" s="8"/>
      <c r="C14" s="8"/>
      <c r="D14" s="8"/>
      <c r="E14" s="8"/>
      <c r="F14" s="8"/>
      <c r="G14" s="8"/>
      <c r="AA14" s="8"/>
      <c r="AB14" s="9"/>
      <c r="AC14" s="9"/>
      <c r="AD14" s="9"/>
      <c r="AE14" s="9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37"/>
      <c r="AR14" s="37"/>
      <c r="AS14" s="37"/>
      <c r="AT14" s="37"/>
      <c r="AU14" s="37"/>
      <c r="AV14" s="37"/>
      <c r="AW14" s="37"/>
      <c r="AX14" s="37"/>
      <c r="AY14" s="9"/>
      <c r="AZ14" s="9"/>
      <c r="BA14" s="9"/>
      <c r="BB14" s="9"/>
      <c r="BC14" s="9"/>
      <c r="BD14" s="9"/>
      <c r="BE14" s="9"/>
      <c r="BF14" s="9"/>
      <c r="BG14" s="9"/>
      <c r="BM14" s="8"/>
      <c r="BN14" s="8"/>
      <c r="BO14" s="7"/>
      <c r="BP14" s="7"/>
      <c r="BQ14" s="7"/>
      <c r="BR14" s="7"/>
      <c r="BS14" s="7"/>
    </row>
    <row r="15" spans="1:71" ht="18.75" customHeight="1">
      <c r="A15" s="8"/>
      <c r="B15" s="8"/>
      <c r="C15" s="8"/>
      <c r="D15" s="8"/>
      <c r="E15" s="8"/>
      <c r="F15" s="8"/>
      <c r="G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37"/>
      <c r="AY15" s="9"/>
      <c r="AZ15" s="9"/>
      <c r="BA15" s="9"/>
      <c r="BB15" s="9"/>
      <c r="BC15" s="9"/>
      <c r="BD15" s="9"/>
      <c r="BE15" s="9"/>
      <c r="BF15" s="9"/>
      <c r="BG15" s="9"/>
      <c r="BM15" s="8"/>
      <c r="BN15" s="8"/>
      <c r="BO15" s="7"/>
      <c r="BP15" s="7"/>
      <c r="BQ15" s="7"/>
      <c r="BR15" s="7"/>
      <c r="BS15" s="7"/>
    </row>
    <row r="16" spans="1:27" ht="12.75">
      <c r="A16" s="8"/>
      <c r="B16" s="8"/>
      <c r="C16" s="8"/>
      <c r="D16" s="8"/>
      <c r="E16" s="8"/>
      <c r="F16" s="8"/>
      <c r="G16" s="8"/>
      <c r="AA16" s="8"/>
    </row>
    <row r="17" spans="1:55" ht="18.75">
      <c r="A17" s="8"/>
      <c r="B17" s="8"/>
      <c r="C17" s="8"/>
      <c r="D17" s="8"/>
      <c r="E17" s="8"/>
      <c r="F17" s="8"/>
      <c r="G17" s="8"/>
      <c r="AA17" s="8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BC17" s="446"/>
    </row>
    <row r="18" spans="1:55" ht="18.75">
      <c r="A18" s="8"/>
      <c r="B18" s="8"/>
      <c r="C18" s="8"/>
      <c r="D18" s="8"/>
      <c r="E18" s="8"/>
      <c r="F18" s="8"/>
      <c r="G18" s="8"/>
      <c r="AA18" s="8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7"/>
      <c r="BC18" s="447"/>
    </row>
    <row r="19" spans="1:27" ht="12.75">
      <c r="A19" s="8"/>
      <c r="B19" s="8"/>
      <c r="C19" s="8"/>
      <c r="D19" s="8"/>
      <c r="E19" s="8"/>
      <c r="F19" s="8"/>
      <c r="G19" s="8"/>
      <c r="AA19" s="8"/>
    </row>
    <row r="20" spans="1:58" ht="18.75">
      <c r="A20" s="8"/>
      <c r="B20" s="8"/>
      <c r="C20" s="8"/>
      <c r="D20" s="8"/>
      <c r="E20" s="8"/>
      <c r="F20" s="8"/>
      <c r="G20" s="8"/>
      <c r="AA20" s="8"/>
      <c r="AE20" s="445"/>
      <c r="AF20" s="445"/>
      <c r="AG20" s="445"/>
      <c r="AH20" s="445"/>
      <c r="AI20" s="445"/>
      <c r="AJ20" s="445"/>
      <c r="AK20" s="445"/>
      <c r="AL20" s="446"/>
      <c r="AM20" s="446"/>
      <c r="AN20" s="446"/>
      <c r="AO20" s="446"/>
      <c r="AP20" s="446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</row>
    <row r="21" spans="1:88" ht="18.75">
      <c r="A21" s="8"/>
      <c r="B21" s="8"/>
      <c r="C21" s="8"/>
      <c r="D21" s="8"/>
      <c r="E21" s="8"/>
      <c r="F21" s="8"/>
      <c r="G21" s="8"/>
      <c r="K21" s="9"/>
      <c r="T21" s="445"/>
      <c r="U21" s="445"/>
      <c r="V21" s="445"/>
      <c r="W21" s="445"/>
      <c r="X21" s="445"/>
      <c r="Y21" s="445"/>
      <c r="AH21" s="457"/>
      <c r="AI21" s="457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6"/>
      <c r="CA21" s="446"/>
      <c r="CB21" s="446"/>
      <c r="CC21" s="446"/>
      <c r="CD21" s="446"/>
      <c r="CE21" s="446"/>
      <c r="CF21" s="446"/>
      <c r="CG21" s="446"/>
      <c r="CH21" s="446"/>
      <c r="CI21" s="446"/>
      <c r="CJ21" s="446"/>
    </row>
    <row r="22" spans="1:88" ht="18.75">
      <c r="A22" s="8"/>
      <c r="B22" s="8"/>
      <c r="C22" s="8"/>
      <c r="D22" s="8"/>
      <c r="E22" s="8"/>
      <c r="F22" s="8"/>
      <c r="G22" s="8"/>
      <c r="K22" s="9"/>
      <c r="T22" s="445"/>
      <c r="U22" s="445"/>
      <c r="V22" s="445"/>
      <c r="W22" s="445"/>
      <c r="X22" s="445"/>
      <c r="Y22" s="445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7"/>
      <c r="BC22" s="447"/>
      <c r="BD22" s="447"/>
      <c r="BE22" s="447"/>
      <c r="BF22" s="447"/>
      <c r="BG22" s="447"/>
      <c r="BH22" s="447"/>
      <c r="BI22" s="447"/>
      <c r="BJ22" s="447"/>
      <c r="BK22" s="447"/>
      <c r="BL22" s="446"/>
      <c r="BM22" s="446"/>
      <c r="BN22" s="446"/>
      <c r="BO22" s="446"/>
      <c r="BP22" s="446"/>
      <c r="BQ22" s="446"/>
      <c r="BR22" s="446"/>
      <c r="BS22" s="446"/>
      <c r="BT22" s="446"/>
      <c r="BU22" s="446"/>
      <c r="BV22" s="446"/>
      <c r="BW22" s="446"/>
      <c r="BX22" s="446"/>
      <c r="BY22" s="446"/>
      <c r="BZ22" s="446"/>
      <c r="CA22" s="446"/>
      <c r="CB22" s="446"/>
      <c r="CC22" s="446"/>
      <c r="CD22" s="446"/>
      <c r="CE22" s="446"/>
      <c r="CF22" s="446"/>
      <c r="CG22" s="446"/>
      <c r="CH22" s="446"/>
      <c r="CI22" s="446"/>
      <c r="CJ22" s="446"/>
    </row>
    <row r="23" spans="1:88" ht="18.75">
      <c r="A23" s="8"/>
      <c r="B23" s="8"/>
      <c r="C23" s="8"/>
      <c r="D23" s="8"/>
      <c r="E23" s="8"/>
      <c r="F23" s="8"/>
      <c r="G23" s="8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5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6"/>
      <c r="BV23" s="446"/>
      <c r="BW23" s="446"/>
      <c r="BX23" s="446"/>
      <c r="BY23" s="446"/>
      <c r="BZ23" s="446"/>
      <c r="CA23" s="446"/>
      <c r="CB23" s="446"/>
      <c r="CC23" s="446"/>
      <c r="CD23" s="446"/>
      <c r="CE23" s="446"/>
      <c r="CF23" s="446"/>
      <c r="CG23" s="446"/>
      <c r="CH23" s="446"/>
      <c r="CI23" s="446"/>
      <c r="CJ23" s="446"/>
    </row>
    <row r="24" spans="1:88" ht="18.75">
      <c r="A24" s="8"/>
      <c r="B24" s="8"/>
      <c r="C24" s="8"/>
      <c r="D24" s="8"/>
      <c r="E24" s="8"/>
      <c r="F24" s="8"/>
      <c r="G24" s="8"/>
      <c r="T24" s="446"/>
      <c r="U24" s="446"/>
      <c r="V24" s="446"/>
      <c r="W24" s="446"/>
      <c r="X24" s="446"/>
      <c r="Y24" s="446"/>
      <c r="Z24" s="450"/>
      <c r="AA24" s="450"/>
      <c r="AB24" s="450"/>
      <c r="AC24" s="450"/>
      <c r="AD24" s="450"/>
      <c r="AE24" s="450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45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6"/>
      <c r="BW24" s="446"/>
      <c r="BX24" s="446"/>
      <c r="BY24" s="446"/>
      <c r="BZ24" s="446"/>
      <c r="CA24" s="446"/>
      <c r="CB24" s="446"/>
      <c r="CC24" s="446"/>
      <c r="CD24" s="446"/>
      <c r="CE24" s="446"/>
      <c r="CF24" s="446"/>
      <c r="CG24" s="446"/>
      <c r="CH24" s="446"/>
      <c r="CI24" s="446"/>
      <c r="CJ24" s="446"/>
    </row>
    <row r="25" spans="1:88" ht="12" customHeight="1">
      <c r="A25" s="8"/>
      <c r="B25" s="8"/>
      <c r="C25" s="8"/>
      <c r="D25" s="8"/>
      <c r="E25" s="8"/>
      <c r="F25" s="8"/>
      <c r="G25" s="8"/>
      <c r="T25" s="458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8"/>
      <c r="AW25" s="458"/>
      <c r="AX25" s="458"/>
      <c r="AY25" s="460"/>
      <c r="AZ25" s="460"/>
      <c r="BA25" s="460"/>
      <c r="BB25" s="460"/>
      <c r="BC25" s="460"/>
      <c r="BD25" s="460"/>
      <c r="BE25" s="460"/>
      <c r="BF25" s="460"/>
      <c r="BG25" s="460"/>
      <c r="BH25" s="448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</row>
    <row r="26" spans="1:88" ht="18" customHeight="1">
      <c r="A26" s="8"/>
      <c r="B26" s="8"/>
      <c r="C26" s="8"/>
      <c r="D26" s="8"/>
      <c r="E26" s="8"/>
      <c r="F26" s="8"/>
      <c r="G26" s="8"/>
      <c r="T26" s="451"/>
      <c r="U26" s="452"/>
      <c r="V26" s="452"/>
      <c r="W26" s="452"/>
      <c r="X26" s="452"/>
      <c r="Y26" s="452"/>
      <c r="Z26" s="452"/>
      <c r="AA26" s="462"/>
      <c r="AB26" s="463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1"/>
      <c r="BD26" s="451"/>
      <c r="BE26" s="451"/>
      <c r="BF26" s="448"/>
      <c r="BG26" s="437"/>
      <c r="BH26" s="437"/>
      <c r="BI26" s="437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6"/>
      <c r="CE26" s="446"/>
      <c r="CF26" s="446"/>
      <c r="CG26" s="446"/>
      <c r="CH26" s="446"/>
      <c r="CI26" s="446"/>
      <c r="CJ26" s="446"/>
    </row>
    <row r="27" spans="1:88" ht="13.5" customHeight="1">
      <c r="A27" s="8"/>
      <c r="B27" s="8"/>
      <c r="C27" s="8"/>
      <c r="D27" s="8"/>
      <c r="E27" s="8"/>
      <c r="F27" s="8"/>
      <c r="G27" s="8"/>
      <c r="T27" s="461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1"/>
      <c r="AW27" s="451"/>
      <c r="AX27" s="451"/>
      <c r="AY27" s="448"/>
      <c r="AZ27" s="437"/>
      <c r="BA27" s="437"/>
      <c r="BB27" s="437"/>
      <c r="BC27" s="437"/>
      <c r="BD27" s="437"/>
      <c r="BE27" s="437"/>
      <c r="BF27" s="448"/>
      <c r="BG27" s="448"/>
      <c r="BH27" s="448"/>
      <c r="BI27" s="446"/>
      <c r="BJ27" s="446"/>
      <c r="BK27" s="446"/>
      <c r="BL27" s="446"/>
      <c r="BM27" s="446"/>
      <c r="BN27" s="446"/>
      <c r="BO27" s="446"/>
      <c r="BP27" s="446"/>
      <c r="BQ27" s="446"/>
      <c r="BR27" s="446"/>
      <c r="BS27" s="446"/>
      <c r="BT27" s="446"/>
      <c r="BU27" s="446"/>
      <c r="BV27" s="446"/>
      <c r="BW27" s="446"/>
      <c r="BX27" s="446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</row>
    <row r="28" spans="1:88" ht="15.75" customHeight="1">
      <c r="A28" s="8"/>
      <c r="B28" s="8"/>
      <c r="C28" s="8"/>
      <c r="D28" s="8"/>
      <c r="E28" s="8"/>
      <c r="F28" s="8"/>
      <c r="G28" s="8"/>
      <c r="T28" s="46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1"/>
      <c r="AW28" s="451"/>
      <c r="AX28" s="451"/>
      <c r="AY28" s="448"/>
      <c r="AZ28" s="437"/>
      <c r="BA28" s="437"/>
      <c r="BB28" s="437"/>
      <c r="BC28" s="437"/>
      <c r="BD28" s="437"/>
      <c r="BE28" s="437"/>
      <c r="BF28" s="448"/>
      <c r="BG28" s="448"/>
      <c r="BH28" s="448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</row>
    <row r="29" spans="1:88" ht="16.5" customHeight="1">
      <c r="A29" s="8"/>
      <c r="B29" s="8"/>
      <c r="C29" s="8"/>
      <c r="D29" s="8"/>
      <c r="E29" s="8"/>
      <c r="F29" s="8"/>
      <c r="G29" s="8"/>
      <c r="T29" s="462"/>
      <c r="U29" s="452"/>
      <c r="V29" s="452"/>
      <c r="W29" s="452"/>
      <c r="X29" s="452"/>
      <c r="Y29" s="452"/>
      <c r="Z29" s="452"/>
      <c r="AA29" s="452"/>
      <c r="AB29" s="467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66"/>
      <c r="BA29" s="466"/>
      <c r="BB29" s="466"/>
      <c r="BC29" s="466"/>
      <c r="BD29" s="466"/>
      <c r="BE29" s="466"/>
      <c r="BF29" s="448"/>
      <c r="BG29" s="448"/>
      <c r="BH29" s="448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</row>
    <row r="30" spans="1:88" ht="16.5" customHeight="1">
      <c r="A30" s="8"/>
      <c r="B30" s="8"/>
      <c r="C30" s="8"/>
      <c r="D30" s="8"/>
      <c r="E30" s="8"/>
      <c r="F30" s="8"/>
      <c r="G30" s="8"/>
      <c r="T30" s="451"/>
      <c r="U30" s="452"/>
      <c r="V30" s="452"/>
      <c r="W30" s="452"/>
      <c r="X30" s="452"/>
      <c r="Y30" s="452"/>
      <c r="Z30" s="452"/>
      <c r="AA30" s="452"/>
      <c r="AB30" s="467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2"/>
      <c r="AN30" s="452"/>
      <c r="AO30" s="452"/>
      <c r="AP30" s="452"/>
      <c r="AQ30" s="452"/>
      <c r="AR30" s="452"/>
      <c r="AS30" s="452"/>
      <c r="AT30" s="452"/>
      <c r="AU30" s="452"/>
      <c r="AV30" s="451"/>
      <c r="AW30" s="451"/>
      <c r="AX30" s="451"/>
      <c r="AY30" s="448"/>
      <c r="AZ30" s="437"/>
      <c r="BA30" s="437"/>
      <c r="BB30" s="437"/>
      <c r="BC30" s="437"/>
      <c r="BD30" s="437"/>
      <c r="BE30" s="437"/>
      <c r="BF30" s="448"/>
      <c r="BG30" s="448"/>
      <c r="BH30" s="448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</row>
    <row r="31" spans="1:88" ht="12" customHeight="1">
      <c r="A31" s="8"/>
      <c r="B31" s="8"/>
      <c r="C31" s="8"/>
      <c r="D31" s="8"/>
      <c r="E31" s="8"/>
      <c r="F31" s="8"/>
      <c r="G31" s="8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49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6"/>
      <c r="BT31" s="446"/>
      <c r="BU31" s="446"/>
      <c r="BV31" s="446"/>
      <c r="BW31" s="446"/>
      <c r="BX31" s="446"/>
      <c r="BY31" s="446"/>
      <c r="BZ31" s="446"/>
      <c r="CA31" s="446"/>
      <c r="CB31" s="446"/>
      <c r="CC31" s="446"/>
      <c r="CD31" s="446"/>
      <c r="CE31" s="446"/>
      <c r="CF31" s="446"/>
      <c r="CG31" s="446"/>
      <c r="CH31" s="446"/>
      <c r="CI31" s="446"/>
      <c r="CJ31" s="446"/>
    </row>
    <row r="32" spans="1:88" ht="12.75" customHeight="1">
      <c r="A32" s="8"/>
      <c r="B32" s="8"/>
      <c r="C32" s="8"/>
      <c r="D32" s="8"/>
      <c r="E32" s="8"/>
      <c r="F32" s="8"/>
      <c r="G32" s="8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449"/>
      <c r="AW32" s="449"/>
      <c r="AX32" s="449"/>
      <c r="AY32" s="441"/>
      <c r="AZ32" s="441"/>
      <c r="BA32" s="441"/>
      <c r="BB32" s="441"/>
      <c r="BC32" s="449"/>
      <c r="BD32" s="449"/>
      <c r="BE32" s="449"/>
      <c r="BF32" s="449"/>
      <c r="BG32" s="449"/>
      <c r="BH32" s="449"/>
      <c r="BI32" s="446"/>
      <c r="BJ32" s="446"/>
      <c r="BK32" s="446"/>
      <c r="BL32" s="446"/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46"/>
      <c r="CD32" s="446"/>
      <c r="CE32" s="446"/>
      <c r="CF32" s="446"/>
      <c r="CG32" s="446"/>
      <c r="CH32" s="446"/>
      <c r="CI32" s="446"/>
      <c r="CJ32" s="446"/>
    </row>
    <row r="33" spans="1:88" ht="12" customHeight="1">
      <c r="A33" s="8"/>
      <c r="B33" s="8"/>
      <c r="C33" s="8"/>
      <c r="D33" s="8"/>
      <c r="E33" s="8"/>
      <c r="F33" s="8"/>
      <c r="G33" s="8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49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</row>
    <row r="34" spans="1:88" ht="15.75" customHeight="1">
      <c r="A34" s="8"/>
      <c r="B34" s="8"/>
      <c r="C34" s="8"/>
      <c r="D34" s="8"/>
      <c r="E34" s="8"/>
      <c r="F34" s="8"/>
      <c r="G34" s="8"/>
      <c r="T34" s="445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</row>
    <row r="35" spans="1:88" ht="15" customHeight="1">
      <c r="A35" s="8"/>
      <c r="B35" s="8"/>
      <c r="C35" s="8"/>
      <c r="D35" s="8"/>
      <c r="E35" s="8"/>
      <c r="F35" s="8"/>
      <c r="G35" s="8"/>
      <c r="T35" s="445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49"/>
      <c r="AQ35" s="449"/>
      <c r="AR35" s="449"/>
      <c r="AS35" s="449"/>
      <c r="AT35" s="449"/>
      <c r="AU35" s="449"/>
      <c r="AV35" s="449"/>
      <c r="AW35" s="449"/>
      <c r="AX35" s="449"/>
      <c r="AY35" s="449"/>
      <c r="AZ35" s="449"/>
      <c r="BA35" s="449"/>
      <c r="BB35" s="449"/>
      <c r="BC35" s="449"/>
      <c r="BD35" s="449"/>
      <c r="BE35" s="449"/>
      <c r="BF35" s="449"/>
      <c r="BG35" s="449"/>
      <c r="BH35" s="449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</row>
    <row r="36" spans="1:88" ht="12" customHeight="1">
      <c r="A36" s="8"/>
      <c r="B36" s="8"/>
      <c r="C36" s="8"/>
      <c r="D36" s="8"/>
      <c r="E36" s="8"/>
      <c r="F36" s="8"/>
      <c r="G36" s="8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</row>
    <row r="37" spans="1:88" ht="16.5" customHeight="1">
      <c r="A37" s="8"/>
      <c r="B37" s="8"/>
      <c r="C37" s="8"/>
      <c r="D37" s="8"/>
      <c r="E37" s="8"/>
      <c r="F37" s="8"/>
      <c r="G37" s="8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</row>
    <row r="38" spans="1:88" ht="16.5" customHeight="1">
      <c r="A38" s="8"/>
      <c r="B38" s="8"/>
      <c r="C38" s="8"/>
      <c r="D38" s="8"/>
      <c r="E38" s="8"/>
      <c r="F38" s="8"/>
      <c r="G38" s="8"/>
      <c r="T38" s="464"/>
      <c r="U38" s="446"/>
      <c r="V38" s="446"/>
      <c r="W38" s="446"/>
      <c r="X38" s="446"/>
      <c r="Y38" s="446"/>
      <c r="Z38" s="446"/>
      <c r="AA38" s="446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</row>
    <row r="39" spans="1:88" ht="13.5" customHeight="1">
      <c r="A39" s="8"/>
      <c r="B39" s="8"/>
      <c r="C39" s="8"/>
      <c r="D39" s="8"/>
      <c r="E39" s="8"/>
      <c r="F39" s="8"/>
      <c r="G39" s="8"/>
      <c r="T39" s="446"/>
      <c r="U39" s="446"/>
      <c r="V39" s="446"/>
      <c r="W39" s="446"/>
      <c r="X39" s="446"/>
      <c r="Y39" s="446"/>
      <c r="Z39" s="446"/>
      <c r="AA39" s="446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</row>
    <row r="40" spans="1:88" ht="15" customHeight="1">
      <c r="A40" s="8"/>
      <c r="B40" s="8"/>
      <c r="C40" s="8"/>
      <c r="D40" s="8"/>
      <c r="E40" s="8"/>
      <c r="F40" s="8"/>
      <c r="G40" s="8"/>
      <c r="T40" s="446"/>
      <c r="U40" s="446"/>
      <c r="V40" s="446"/>
      <c r="W40" s="446"/>
      <c r="X40" s="446"/>
      <c r="Y40" s="446"/>
      <c r="Z40" s="446"/>
      <c r="AA40" s="446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</row>
    <row r="41" spans="1:88" ht="12.75" customHeight="1">
      <c r="A41" s="8"/>
      <c r="B41" s="8"/>
      <c r="C41" s="8"/>
      <c r="D41" s="8"/>
      <c r="E41" s="8"/>
      <c r="F41" s="8"/>
      <c r="G41" s="8"/>
      <c r="T41" s="446"/>
      <c r="U41" s="446"/>
      <c r="V41" s="446"/>
      <c r="W41" s="446"/>
      <c r="X41" s="446"/>
      <c r="Y41" s="446"/>
      <c r="Z41" s="446"/>
      <c r="AA41" s="446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49"/>
      <c r="AW41" s="449"/>
      <c r="AX41" s="449"/>
      <c r="AY41" s="449"/>
      <c r="AZ41" s="449"/>
      <c r="BA41" s="449"/>
      <c r="BB41" s="449"/>
      <c r="BC41" s="449"/>
      <c r="BD41" s="449"/>
      <c r="BE41" s="449"/>
      <c r="BF41" s="449"/>
      <c r="BG41" s="449"/>
      <c r="BH41" s="449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</row>
    <row r="42" spans="1:88" ht="12.75" customHeight="1">
      <c r="A42" s="8"/>
      <c r="B42" s="8"/>
      <c r="C42" s="8"/>
      <c r="D42" s="8"/>
      <c r="E42" s="8"/>
      <c r="F42" s="8"/>
      <c r="G42" s="8"/>
      <c r="T42" s="446"/>
      <c r="U42" s="446"/>
      <c r="V42" s="446"/>
      <c r="W42" s="446"/>
      <c r="X42" s="446"/>
      <c r="Y42" s="446"/>
      <c r="Z42" s="446"/>
      <c r="AA42" s="446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49"/>
      <c r="BG42" s="449"/>
      <c r="BH42" s="449"/>
      <c r="BI42" s="446"/>
      <c r="BJ42" s="446"/>
      <c r="BK42" s="446"/>
      <c r="BL42" s="446"/>
      <c r="BM42" s="446"/>
      <c r="BN42" s="446"/>
      <c r="BO42" s="446"/>
      <c r="BP42" s="446"/>
      <c r="BQ42" s="446"/>
      <c r="BR42" s="446"/>
      <c r="BS42" s="446"/>
      <c r="BT42" s="446"/>
      <c r="BU42" s="446"/>
      <c r="BV42" s="446"/>
      <c r="BW42" s="446"/>
      <c r="BX42" s="446"/>
      <c r="BY42" s="446"/>
      <c r="BZ42" s="446"/>
      <c r="CA42" s="446"/>
      <c r="CB42" s="446"/>
      <c r="CC42" s="446"/>
      <c r="CD42" s="446"/>
      <c r="CE42" s="446"/>
      <c r="CF42" s="446"/>
      <c r="CG42" s="446"/>
      <c r="CH42" s="446"/>
      <c r="CI42" s="446"/>
      <c r="CJ42" s="446"/>
    </row>
    <row r="43" spans="1:88" ht="15" customHeight="1">
      <c r="A43" s="8"/>
      <c r="B43" s="8"/>
      <c r="C43" s="8"/>
      <c r="D43" s="8"/>
      <c r="E43" s="8"/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567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  <c r="BU43" s="446"/>
      <c r="BV43" s="446"/>
      <c r="BW43" s="446"/>
      <c r="BX43" s="446"/>
      <c r="BY43" s="446"/>
      <c r="BZ43" s="446"/>
      <c r="CA43" s="446"/>
      <c r="CB43" s="446"/>
      <c r="CC43" s="446"/>
      <c r="CD43" s="446"/>
      <c r="CE43" s="446"/>
      <c r="CF43" s="446"/>
      <c r="CG43" s="446"/>
      <c r="CH43" s="446"/>
      <c r="CI43" s="446"/>
      <c r="CJ43" s="446"/>
    </row>
    <row r="44" spans="20:88" ht="8.25" customHeight="1"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6"/>
      <c r="AW44" s="566"/>
      <c r="AX44" s="566"/>
      <c r="AY44" s="566"/>
      <c r="AZ44" s="566"/>
      <c r="BA44" s="566"/>
      <c r="BB44" s="566"/>
      <c r="BC44" s="566"/>
      <c r="BD44" s="566"/>
      <c r="BE44" s="566"/>
      <c r="BF44" s="566"/>
      <c r="BG44" s="566"/>
      <c r="BH44" s="566"/>
      <c r="BI44" s="56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</row>
    <row r="45" spans="1:66" ht="10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9"/>
      <c r="P45" s="39"/>
      <c r="Q45" s="38"/>
      <c r="R45" s="38"/>
      <c r="S45" s="38"/>
      <c r="T45" s="566"/>
      <c r="U45" s="566"/>
      <c r="V45" s="566"/>
      <c r="W45" s="566"/>
      <c r="X45" s="566"/>
      <c r="Y45" s="566"/>
      <c r="Z45" s="566"/>
      <c r="AA45" s="566"/>
      <c r="AB45" s="566"/>
      <c r="AC45" s="566"/>
      <c r="AD45" s="566"/>
      <c r="AE45" s="566"/>
      <c r="AF45" s="566"/>
      <c r="AG45" s="566"/>
      <c r="AH45" s="566"/>
      <c r="AI45" s="566"/>
      <c r="AJ45" s="566"/>
      <c r="AK45" s="566"/>
      <c r="AL45" s="566"/>
      <c r="AM45" s="566"/>
      <c r="AN45" s="566"/>
      <c r="AO45" s="566"/>
      <c r="AP45" s="566"/>
      <c r="AQ45" s="566"/>
      <c r="AR45" s="566"/>
      <c r="AS45" s="566"/>
      <c r="AT45" s="566"/>
      <c r="AU45" s="566"/>
      <c r="AV45" s="566"/>
      <c r="AW45" s="566"/>
      <c r="AX45" s="566"/>
      <c r="AY45" s="566"/>
      <c r="AZ45" s="566"/>
      <c r="BA45" s="566"/>
      <c r="BB45" s="566"/>
      <c r="BC45" s="566"/>
      <c r="BD45" s="566"/>
      <c r="BE45" s="566"/>
      <c r="BF45" s="566"/>
      <c r="BG45" s="566"/>
      <c r="BH45" s="566"/>
      <c r="BI45" s="566"/>
      <c r="BJ45" s="38"/>
      <c r="BK45" s="38"/>
      <c r="BL45" s="38"/>
      <c r="BM45" s="38"/>
      <c r="BN45" s="38"/>
    </row>
    <row r="46" spans="20:61" ht="8.25" customHeight="1">
      <c r="T46" s="566"/>
      <c r="U46" s="566"/>
      <c r="V46" s="566"/>
      <c r="W46" s="566"/>
      <c r="X46" s="566"/>
      <c r="Y46" s="566"/>
      <c r="Z46" s="566"/>
      <c r="AA46" s="566"/>
      <c r="AB46" s="566"/>
      <c r="AC46" s="566"/>
      <c r="AD46" s="566"/>
      <c r="AE46" s="566"/>
      <c r="AF46" s="566"/>
      <c r="AG46" s="566"/>
      <c r="AH46" s="566"/>
      <c r="AI46" s="566"/>
      <c r="AJ46" s="566"/>
      <c r="AK46" s="566"/>
      <c r="AL46" s="566"/>
      <c r="AM46" s="566"/>
      <c r="AN46" s="566"/>
      <c r="AO46" s="566"/>
      <c r="AP46" s="566"/>
      <c r="AQ46" s="566"/>
      <c r="AR46" s="566"/>
      <c r="AS46" s="566"/>
      <c r="AT46" s="566"/>
      <c r="AU46" s="566"/>
      <c r="AV46" s="566"/>
      <c r="AW46" s="566"/>
      <c r="AX46" s="566"/>
      <c r="AY46" s="566"/>
      <c r="AZ46" s="566"/>
      <c r="BA46" s="566"/>
      <c r="BB46" s="566"/>
      <c r="BC46" s="566"/>
      <c r="BD46" s="566"/>
      <c r="BE46" s="566"/>
      <c r="BF46" s="566"/>
      <c r="BG46" s="566"/>
      <c r="BH46" s="566"/>
      <c r="BI46" s="566"/>
    </row>
    <row r="47" spans="20:61" ht="9" customHeight="1">
      <c r="T47" s="566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6"/>
      <c r="AI47" s="566"/>
      <c r="AJ47" s="566"/>
      <c r="AK47" s="566"/>
      <c r="AL47" s="566"/>
      <c r="AM47" s="566"/>
      <c r="AN47" s="566"/>
      <c r="AO47" s="566"/>
      <c r="AP47" s="566"/>
      <c r="AQ47" s="566"/>
      <c r="AR47" s="566"/>
      <c r="AS47" s="566"/>
      <c r="AT47" s="566"/>
      <c r="AU47" s="566"/>
      <c r="AV47" s="566"/>
      <c r="AW47" s="566"/>
      <c r="AX47" s="566"/>
      <c r="AY47" s="566"/>
      <c r="AZ47" s="566"/>
      <c r="BA47" s="566"/>
      <c r="BB47" s="566"/>
      <c r="BC47" s="566"/>
      <c r="BD47" s="566"/>
      <c r="BE47" s="566"/>
      <c r="BF47" s="566"/>
      <c r="BG47" s="566"/>
      <c r="BH47" s="566"/>
      <c r="BI47" s="566"/>
    </row>
    <row r="48" spans="20:61" ht="4.5" customHeight="1"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6"/>
      <c r="AI48" s="566"/>
      <c r="AJ48" s="566"/>
      <c r="AK48" s="566"/>
      <c r="AL48" s="566"/>
      <c r="AM48" s="566"/>
      <c r="AN48" s="566"/>
      <c r="AO48" s="566"/>
      <c r="AP48" s="566"/>
      <c r="AQ48" s="566"/>
      <c r="AR48" s="566"/>
      <c r="AS48" s="566"/>
      <c r="AT48" s="566"/>
      <c r="AU48" s="566"/>
      <c r="AV48" s="566"/>
      <c r="AW48" s="566"/>
      <c r="AX48" s="566"/>
      <c r="AY48" s="566"/>
      <c r="AZ48" s="566"/>
      <c r="BA48" s="566"/>
      <c r="BB48" s="566"/>
      <c r="BC48" s="566"/>
      <c r="BD48" s="566"/>
      <c r="BE48" s="566"/>
      <c r="BF48" s="566"/>
      <c r="BG48" s="566"/>
      <c r="BH48" s="566"/>
      <c r="BI48" s="566"/>
    </row>
  </sheetData>
  <sheetProtection/>
  <mergeCells count="8">
    <mergeCell ref="BJ3:BN3"/>
    <mergeCell ref="D5:U5"/>
    <mergeCell ref="A8:U8"/>
    <mergeCell ref="D9:U9"/>
    <mergeCell ref="T44:BI48"/>
    <mergeCell ref="T43:AU43"/>
    <mergeCell ref="A7:U7"/>
    <mergeCell ref="T32:AU32"/>
  </mergeCells>
  <printOptions/>
  <pageMargins left="0.25" right="0.25" top="0.75" bottom="0.75" header="0.3" footer="0.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26"/>
  <sheetViews>
    <sheetView view="pageBreakPreview" zoomScaleSheetLayoutView="100" zoomScalePageLayoutView="0" workbookViewId="0" topLeftCell="A1">
      <selection activeCell="AP9" sqref="AP9"/>
    </sheetView>
  </sheetViews>
  <sheetFormatPr defaultColWidth="9.125" defaultRowHeight="12.75"/>
  <cols>
    <col min="1" max="1" width="3.125" style="476" customWidth="1"/>
    <col min="2" max="2" width="6.125" style="476" customWidth="1"/>
    <col min="3" max="3" width="2.00390625" style="476" customWidth="1"/>
    <col min="4" max="4" width="2.125" style="476" customWidth="1"/>
    <col min="5" max="5" width="2.375" style="476" customWidth="1"/>
    <col min="6" max="6" width="2.125" style="476" customWidth="1"/>
    <col min="7" max="7" width="3.125" style="476" customWidth="1"/>
    <col min="8" max="9" width="2.625" style="476" customWidth="1"/>
    <col min="10" max="11" width="2.50390625" style="476" customWidth="1"/>
    <col min="12" max="12" width="2.125" style="476" customWidth="1"/>
    <col min="13" max="13" width="2.375" style="476" customWidth="1"/>
    <col min="14" max="14" width="2.125" style="476" customWidth="1"/>
    <col min="15" max="15" width="3.125" style="476" customWidth="1"/>
    <col min="16" max="19" width="2.125" style="476" customWidth="1"/>
    <col min="20" max="22" width="2.50390625" style="476" customWidth="1"/>
    <col min="23" max="23" width="2.625" style="476" customWidth="1"/>
    <col min="24" max="44" width="2.50390625" style="476" customWidth="1"/>
    <col min="45" max="45" width="3.375" style="476" customWidth="1"/>
    <col min="46" max="51" width="2.50390625" style="476" customWidth="1"/>
    <col min="52" max="52" width="3.125" style="476" customWidth="1"/>
    <col min="53" max="55" width="2.50390625" style="476" customWidth="1"/>
    <col min="56" max="16384" width="9.125" style="476" customWidth="1"/>
  </cols>
  <sheetData>
    <row r="1" spans="2:55" ht="6.75" customHeight="1"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5"/>
      <c r="BC1" s="475"/>
    </row>
    <row r="2" spans="2:55" ht="15" customHeight="1">
      <c r="B2" s="613" t="s">
        <v>162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477"/>
    </row>
    <row r="3" ht="6" customHeight="1" thickBot="1"/>
    <row r="4" spans="2:55" ht="44.25" customHeight="1">
      <c r="B4" s="614" t="s">
        <v>46</v>
      </c>
      <c r="C4" s="579" t="s">
        <v>34</v>
      </c>
      <c r="D4" s="580"/>
      <c r="E4" s="580"/>
      <c r="F4" s="581"/>
      <c r="G4" s="616" t="s">
        <v>224</v>
      </c>
      <c r="H4" s="579" t="s">
        <v>35</v>
      </c>
      <c r="I4" s="580"/>
      <c r="J4" s="581"/>
      <c r="K4" s="616" t="s">
        <v>227</v>
      </c>
      <c r="L4" s="579" t="s">
        <v>36</v>
      </c>
      <c r="M4" s="580"/>
      <c r="N4" s="580"/>
      <c r="O4" s="581"/>
      <c r="P4" s="579" t="s">
        <v>37</v>
      </c>
      <c r="Q4" s="580"/>
      <c r="R4" s="580"/>
      <c r="S4" s="581"/>
      <c r="T4" s="616" t="s">
        <v>232</v>
      </c>
      <c r="U4" s="579" t="s">
        <v>38</v>
      </c>
      <c r="V4" s="580"/>
      <c r="W4" s="580"/>
      <c r="X4" s="581"/>
      <c r="Y4" s="621" t="s">
        <v>39</v>
      </c>
      <c r="Z4" s="622"/>
      <c r="AA4" s="622"/>
      <c r="AB4" s="623"/>
      <c r="AC4" s="624" t="s">
        <v>40</v>
      </c>
      <c r="AD4" s="580"/>
      <c r="AE4" s="580"/>
      <c r="AF4" s="581"/>
      <c r="AG4" s="616" t="s">
        <v>238</v>
      </c>
      <c r="AH4" s="579" t="s">
        <v>41</v>
      </c>
      <c r="AI4" s="580"/>
      <c r="AJ4" s="581"/>
      <c r="AK4" s="616" t="s">
        <v>240</v>
      </c>
      <c r="AL4" s="624" t="s">
        <v>42</v>
      </c>
      <c r="AM4" s="580"/>
      <c r="AN4" s="580"/>
      <c r="AO4" s="625"/>
      <c r="AP4" s="579" t="s">
        <v>43</v>
      </c>
      <c r="AQ4" s="580"/>
      <c r="AR4" s="580"/>
      <c r="AS4" s="581"/>
      <c r="AT4" s="616" t="s">
        <v>242</v>
      </c>
      <c r="AU4" s="579" t="s">
        <v>44</v>
      </c>
      <c r="AV4" s="580"/>
      <c r="AW4" s="581"/>
      <c r="AX4" s="616" t="s">
        <v>243</v>
      </c>
      <c r="AY4" s="579" t="s">
        <v>45</v>
      </c>
      <c r="AZ4" s="580"/>
      <c r="BA4" s="580"/>
      <c r="BB4" s="581"/>
      <c r="BC4" s="473"/>
    </row>
    <row r="5" spans="2:55" ht="78" customHeight="1">
      <c r="B5" s="615"/>
      <c r="C5" s="478" t="s">
        <v>220</v>
      </c>
      <c r="D5" s="479" t="s">
        <v>221</v>
      </c>
      <c r="E5" s="479" t="s">
        <v>222</v>
      </c>
      <c r="F5" s="480" t="s">
        <v>223</v>
      </c>
      <c r="G5" s="617"/>
      <c r="H5" s="478" t="s">
        <v>225</v>
      </c>
      <c r="I5" s="479" t="s">
        <v>150</v>
      </c>
      <c r="J5" s="480" t="s">
        <v>226</v>
      </c>
      <c r="K5" s="617"/>
      <c r="L5" s="478" t="s">
        <v>228</v>
      </c>
      <c r="M5" s="479" t="s">
        <v>152</v>
      </c>
      <c r="N5" s="479" t="s">
        <v>153</v>
      </c>
      <c r="O5" s="480" t="s">
        <v>229</v>
      </c>
      <c r="P5" s="478" t="s">
        <v>230</v>
      </c>
      <c r="Q5" s="479" t="s">
        <v>231</v>
      </c>
      <c r="R5" s="479" t="s">
        <v>222</v>
      </c>
      <c r="S5" s="480" t="s">
        <v>223</v>
      </c>
      <c r="T5" s="617"/>
      <c r="U5" s="478" t="s">
        <v>155</v>
      </c>
      <c r="V5" s="479" t="s">
        <v>156</v>
      </c>
      <c r="W5" s="479" t="s">
        <v>157</v>
      </c>
      <c r="X5" s="480" t="s">
        <v>217</v>
      </c>
      <c r="Y5" s="478" t="s">
        <v>233</v>
      </c>
      <c r="Z5" s="479" t="s">
        <v>215</v>
      </c>
      <c r="AA5" s="479" t="s">
        <v>234</v>
      </c>
      <c r="AB5" s="480" t="s">
        <v>235</v>
      </c>
      <c r="AC5" s="468" t="s">
        <v>236</v>
      </c>
      <c r="AD5" s="479" t="s">
        <v>215</v>
      </c>
      <c r="AE5" s="479" t="s">
        <v>234</v>
      </c>
      <c r="AF5" s="480" t="s">
        <v>237</v>
      </c>
      <c r="AG5" s="617"/>
      <c r="AH5" s="478" t="s">
        <v>149</v>
      </c>
      <c r="AI5" s="479" t="s">
        <v>150</v>
      </c>
      <c r="AJ5" s="480" t="s">
        <v>239</v>
      </c>
      <c r="AK5" s="617"/>
      <c r="AL5" s="481" t="s">
        <v>241</v>
      </c>
      <c r="AM5" s="479" t="s">
        <v>158</v>
      </c>
      <c r="AN5" s="479" t="s">
        <v>159</v>
      </c>
      <c r="AO5" s="482" t="s">
        <v>160</v>
      </c>
      <c r="AP5" s="478" t="s">
        <v>230</v>
      </c>
      <c r="AQ5" s="479" t="s">
        <v>221</v>
      </c>
      <c r="AR5" s="479" t="s">
        <v>222</v>
      </c>
      <c r="AS5" s="480" t="s">
        <v>223</v>
      </c>
      <c r="AT5" s="617"/>
      <c r="AU5" s="478" t="s">
        <v>149</v>
      </c>
      <c r="AV5" s="479" t="s">
        <v>150</v>
      </c>
      <c r="AW5" s="480" t="s">
        <v>151</v>
      </c>
      <c r="AX5" s="617"/>
      <c r="AY5" s="478" t="s">
        <v>216</v>
      </c>
      <c r="AZ5" s="479" t="s">
        <v>152</v>
      </c>
      <c r="BA5" s="479" t="s">
        <v>153</v>
      </c>
      <c r="BB5" s="480" t="s">
        <v>154</v>
      </c>
      <c r="BC5" s="483" t="s">
        <v>244</v>
      </c>
    </row>
    <row r="6" spans="2:55" ht="12.75">
      <c r="B6" s="472"/>
      <c r="C6" s="484">
        <v>1</v>
      </c>
      <c r="D6" s="485">
        <v>2</v>
      </c>
      <c r="E6" s="485">
        <v>3</v>
      </c>
      <c r="F6" s="440">
        <v>4</v>
      </c>
      <c r="G6" s="486">
        <v>5</v>
      </c>
      <c r="H6" s="484">
        <v>6</v>
      </c>
      <c r="I6" s="485">
        <v>7</v>
      </c>
      <c r="J6" s="440">
        <v>8</v>
      </c>
      <c r="K6" s="486">
        <v>9</v>
      </c>
      <c r="L6" s="484">
        <v>10</v>
      </c>
      <c r="M6" s="485">
        <v>11</v>
      </c>
      <c r="N6" s="485">
        <v>12</v>
      </c>
      <c r="O6" s="440">
        <v>13</v>
      </c>
      <c r="P6" s="484">
        <v>14</v>
      </c>
      <c r="Q6" s="485">
        <v>15</v>
      </c>
      <c r="R6" s="485">
        <v>16</v>
      </c>
      <c r="S6" s="440">
        <v>17</v>
      </c>
      <c r="T6" s="486">
        <v>18</v>
      </c>
      <c r="U6" s="484">
        <v>19</v>
      </c>
      <c r="V6" s="485">
        <v>20</v>
      </c>
      <c r="W6" s="485">
        <v>21</v>
      </c>
      <c r="X6" s="440">
        <v>22</v>
      </c>
      <c r="Y6" s="484">
        <v>23</v>
      </c>
      <c r="Z6" s="485">
        <v>24</v>
      </c>
      <c r="AA6" s="485">
        <v>25</v>
      </c>
      <c r="AB6" s="440">
        <v>26</v>
      </c>
      <c r="AC6" s="469">
        <v>27</v>
      </c>
      <c r="AD6" s="485">
        <v>28</v>
      </c>
      <c r="AE6" s="485">
        <v>29</v>
      </c>
      <c r="AF6" s="440">
        <v>30</v>
      </c>
      <c r="AG6" s="486">
        <v>31</v>
      </c>
      <c r="AH6" s="484">
        <v>32</v>
      </c>
      <c r="AI6" s="485">
        <v>33</v>
      </c>
      <c r="AJ6" s="440">
        <v>34</v>
      </c>
      <c r="AK6" s="486">
        <v>35</v>
      </c>
      <c r="AL6" s="469">
        <v>36</v>
      </c>
      <c r="AM6" s="485">
        <v>37</v>
      </c>
      <c r="AN6" s="485">
        <v>38</v>
      </c>
      <c r="AO6" s="487">
        <v>39</v>
      </c>
      <c r="AP6" s="484">
        <v>40</v>
      </c>
      <c r="AQ6" s="485">
        <v>41</v>
      </c>
      <c r="AR6" s="485">
        <v>42</v>
      </c>
      <c r="AS6" s="440">
        <v>43</v>
      </c>
      <c r="AT6" s="486">
        <v>44</v>
      </c>
      <c r="AU6" s="484">
        <v>45</v>
      </c>
      <c r="AV6" s="485">
        <v>46</v>
      </c>
      <c r="AW6" s="440">
        <v>47</v>
      </c>
      <c r="AX6" s="486">
        <v>48</v>
      </c>
      <c r="AY6" s="484">
        <v>49</v>
      </c>
      <c r="AZ6" s="485">
        <v>50</v>
      </c>
      <c r="BA6" s="485">
        <v>51</v>
      </c>
      <c r="BB6" s="440">
        <v>52</v>
      </c>
      <c r="BC6" s="488"/>
    </row>
    <row r="7" spans="2:55" ht="12.75">
      <c r="B7" s="489">
        <v>1</v>
      </c>
      <c r="C7" s="478"/>
      <c r="D7" s="479"/>
      <c r="E7" s="479"/>
      <c r="F7" s="480"/>
      <c r="G7" s="489"/>
      <c r="H7" s="478"/>
      <c r="I7" s="479"/>
      <c r="J7" s="480"/>
      <c r="K7" s="490"/>
      <c r="L7" s="478"/>
      <c r="M7" s="479"/>
      <c r="N7" s="479"/>
      <c r="O7" s="480"/>
      <c r="P7" s="478"/>
      <c r="Q7" s="479"/>
      <c r="R7" s="479"/>
      <c r="S7" s="480"/>
      <c r="T7" s="489" t="s">
        <v>144</v>
      </c>
      <c r="U7" s="478" t="s">
        <v>144</v>
      </c>
      <c r="V7" s="479"/>
      <c r="W7" s="479"/>
      <c r="X7" s="480"/>
      <c r="Y7" s="491"/>
      <c r="Z7" s="479"/>
      <c r="AA7" s="479"/>
      <c r="AB7" s="480"/>
      <c r="AC7" s="481"/>
      <c r="AD7" s="479"/>
      <c r="AE7" s="479"/>
      <c r="AF7" s="480"/>
      <c r="AG7" s="489"/>
      <c r="AH7" s="478"/>
      <c r="AI7" s="479"/>
      <c r="AJ7" s="480"/>
      <c r="AK7" s="489"/>
      <c r="AL7" s="481"/>
      <c r="AM7" s="479"/>
      <c r="AN7" s="479"/>
      <c r="AO7" s="482"/>
      <c r="AP7" s="478" t="s">
        <v>246</v>
      </c>
      <c r="AQ7" s="479" t="s">
        <v>246</v>
      </c>
      <c r="AR7" s="479" t="s">
        <v>246</v>
      </c>
      <c r="AS7" s="480" t="s">
        <v>245</v>
      </c>
      <c r="AT7" s="489" t="s">
        <v>144</v>
      </c>
      <c r="AU7" s="478" t="s">
        <v>144</v>
      </c>
      <c r="AV7" s="479" t="s">
        <v>144</v>
      </c>
      <c r="AW7" s="492" t="s">
        <v>144</v>
      </c>
      <c r="AX7" s="489" t="s">
        <v>144</v>
      </c>
      <c r="AY7" s="478" t="s">
        <v>144</v>
      </c>
      <c r="AZ7" s="479" t="s">
        <v>144</v>
      </c>
      <c r="BA7" s="479" t="s">
        <v>144</v>
      </c>
      <c r="BB7" s="492" t="s">
        <v>144</v>
      </c>
      <c r="BC7" s="489"/>
    </row>
    <row r="8" spans="2:58" ht="15" customHeight="1">
      <c r="B8" s="489">
        <v>2</v>
      </c>
      <c r="C8" s="478"/>
      <c r="D8" s="479"/>
      <c r="E8" s="479"/>
      <c r="F8" s="480"/>
      <c r="G8" s="489"/>
      <c r="H8" s="478"/>
      <c r="I8" s="479"/>
      <c r="J8" s="480"/>
      <c r="K8" s="490"/>
      <c r="L8" s="478"/>
      <c r="M8" s="479"/>
      <c r="N8" s="479"/>
      <c r="O8" s="493"/>
      <c r="P8" s="478" t="s">
        <v>248</v>
      </c>
      <c r="Q8" s="479" t="s">
        <v>248</v>
      </c>
      <c r="R8" s="479" t="s">
        <v>248</v>
      </c>
      <c r="S8" s="480" t="s">
        <v>245</v>
      </c>
      <c r="T8" s="489" t="s">
        <v>144</v>
      </c>
      <c r="U8" s="478" t="s">
        <v>144</v>
      </c>
      <c r="V8" s="494"/>
      <c r="W8" s="479"/>
      <c r="X8" s="480"/>
      <c r="Y8" s="478"/>
      <c r="Z8" s="481"/>
      <c r="AA8" s="479"/>
      <c r="AB8" s="492"/>
      <c r="AC8" s="481"/>
      <c r="AD8" s="479"/>
      <c r="AE8" s="479"/>
      <c r="AF8" s="480"/>
      <c r="AG8" s="489"/>
      <c r="AH8" s="478"/>
      <c r="AI8" s="479" t="s">
        <v>246</v>
      </c>
      <c r="AJ8" s="480" t="s">
        <v>246</v>
      </c>
      <c r="AK8" s="490" t="s">
        <v>248</v>
      </c>
      <c r="AL8" s="481" t="s">
        <v>248</v>
      </c>
      <c r="AM8" s="482" t="s">
        <v>248</v>
      </c>
      <c r="AN8" s="479" t="s">
        <v>248</v>
      </c>
      <c r="AO8" s="495" t="s">
        <v>248</v>
      </c>
      <c r="AP8" s="478" t="s">
        <v>248</v>
      </c>
      <c r="AQ8" s="492" t="s">
        <v>248</v>
      </c>
      <c r="AR8" s="481" t="s">
        <v>248</v>
      </c>
      <c r="AS8" s="492" t="s">
        <v>245</v>
      </c>
      <c r="AT8" s="489" t="s">
        <v>144</v>
      </c>
      <c r="AU8" s="478" t="s">
        <v>144</v>
      </c>
      <c r="AV8" s="479" t="s">
        <v>144</v>
      </c>
      <c r="AW8" s="492" t="s">
        <v>144</v>
      </c>
      <c r="AX8" s="489" t="s">
        <v>144</v>
      </c>
      <c r="AY8" s="478" t="s">
        <v>144</v>
      </c>
      <c r="AZ8" s="479" t="s">
        <v>144</v>
      </c>
      <c r="BA8" s="479" t="s">
        <v>144</v>
      </c>
      <c r="BB8" s="492" t="s">
        <v>144</v>
      </c>
      <c r="BC8" s="489"/>
      <c r="BF8" s="496"/>
    </row>
    <row r="9" spans="2:55" ht="13.5" thickBot="1">
      <c r="B9" s="497">
        <v>3</v>
      </c>
      <c r="C9" s="498" t="s">
        <v>246</v>
      </c>
      <c r="D9" s="499" t="s">
        <v>246</v>
      </c>
      <c r="E9" s="500" t="s">
        <v>246</v>
      </c>
      <c r="F9" s="501" t="s">
        <v>246</v>
      </c>
      <c r="G9" s="498" t="s">
        <v>246</v>
      </c>
      <c r="H9" s="502" t="s">
        <v>246</v>
      </c>
      <c r="I9" s="499" t="s">
        <v>248</v>
      </c>
      <c r="J9" s="503" t="s">
        <v>248</v>
      </c>
      <c r="K9" s="498"/>
      <c r="L9" s="498"/>
      <c r="M9" s="498"/>
      <c r="N9" s="502"/>
      <c r="O9" s="499"/>
      <c r="P9" s="503"/>
      <c r="Q9" s="498"/>
      <c r="R9" s="498"/>
      <c r="S9" s="499" t="s">
        <v>245</v>
      </c>
      <c r="T9" s="497" t="s">
        <v>144</v>
      </c>
      <c r="U9" s="501" t="s">
        <v>144</v>
      </c>
      <c r="V9" s="498"/>
      <c r="W9" s="498"/>
      <c r="X9" s="499"/>
      <c r="Y9" s="504"/>
      <c r="Z9" s="498"/>
      <c r="AA9" s="498"/>
      <c r="AB9" s="499" t="s">
        <v>248</v>
      </c>
      <c r="AC9" s="503" t="s">
        <v>248</v>
      </c>
      <c r="AD9" s="498" t="s">
        <v>248</v>
      </c>
      <c r="AE9" s="498" t="s">
        <v>248</v>
      </c>
      <c r="AF9" s="499" t="s">
        <v>248</v>
      </c>
      <c r="AG9" s="497" t="s">
        <v>248</v>
      </c>
      <c r="AH9" s="501" t="s">
        <v>248</v>
      </c>
      <c r="AI9" s="498" t="s">
        <v>248</v>
      </c>
      <c r="AJ9" s="499" t="s">
        <v>248</v>
      </c>
      <c r="AK9" s="497" t="s">
        <v>248</v>
      </c>
      <c r="AL9" s="503" t="s">
        <v>248</v>
      </c>
      <c r="AM9" s="498" t="s">
        <v>248</v>
      </c>
      <c r="AN9" s="498" t="s">
        <v>248</v>
      </c>
      <c r="AO9" s="502" t="s">
        <v>248</v>
      </c>
      <c r="AP9" s="505" t="s">
        <v>248</v>
      </c>
      <c r="AQ9" s="506" t="s">
        <v>245</v>
      </c>
      <c r="AR9" s="506" t="s">
        <v>249</v>
      </c>
      <c r="AS9" s="499" t="s">
        <v>249</v>
      </c>
      <c r="AT9" s="497"/>
      <c r="AU9" s="501"/>
      <c r="AV9" s="498"/>
      <c r="AW9" s="507"/>
      <c r="AX9" s="497"/>
      <c r="AY9" s="501"/>
      <c r="AZ9" s="498"/>
      <c r="BA9" s="498"/>
      <c r="BB9" s="507"/>
      <c r="BC9" s="497"/>
    </row>
    <row r="10" spans="2:55" ht="7.5" customHeight="1"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</row>
    <row r="11" spans="2:55" ht="9.75" customHeight="1">
      <c r="B11" s="626"/>
      <c r="C11" s="626"/>
      <c r="D11" s="626"/>
      <c r="E11" s="626"/>
      <c r="F11" s="626"/>
      <c r="G11" s="626"/>
      <c r="H11" s="626"/>
      <c r="I11" s="626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</row>
    <row r="12" spans="2:55" ht="30.75" customHeight="1">
      <c r="B12" s="626" t="s">
        <v>161</v>
      </c>
      <c r="C12" s="626"/>
      <c r="D12" s="626"/>
      <c r="E12" s="626"/>
      <c r="F12" s="626"/>
      <c r="G12" s="606" t="s">
        <v>330</v>
      </c>
      <c r="H12" s="606"/>
      <c r="I12" s="606"/>
      <c r="J12" s="606"/>
      <c r="K12" s="606"/>
      <c r="L12" s="606"/>
      <c r="M12" s="606"/>
      <c r="N12" s="606" t="s">
        <v>130</v>
      </c>
      <c r="O12" s="606"/>
      <c r="P12" s="606"/>
      <c r="Q12" s="606"/>
      <c r="R12" s="606"/>
      <c r="S12" s="606"/>
      <c r="T12" s="606"/>
      <c r="U12" s="606" t="s">
        <v>247</v>
      </c>
      <c r="V12" s="606"/>
      <c r="W12" s="606"/>
      <c r="X12" s="606"/>
      <c r="Y12" s="606"/>
      <c r="Z12" s="606"/>
      <c r="AA12" s="606"/>
      <c r="AB12" s="606" t="s">
        <v>351</v>
      </c>
      <c r="AC12" s="606"/>
      <c r="AD12" s="606"/>
      <c r="AE12" s="606"/>
      <c r="AF12" s="606"/>
      <c r="AG12" s="606" t="s">
        <v>48</v>
      </c>
      <c r="AH12" s="606"/>
      <c r="AI12" s="606"/>
      <c r="AJ12" s="606"/>
      <c r="AK12" s="606"/>
      <c r="AL12" s="606"/>
      <c r="AM12" s="606"/>
      <c r="AN12" s="629" t="s">
        <v>30</v>
      </c>
      <c r="AO12" s="629"/>
      <c r="AP12" s="629"/>
      <c r="AQ12" s="629"/>
      <c r="AR12" s="629"/>
      <c r="AS12" s="629"/>
      <c r="AT12" s="629"/>
      <c r="AU12" s="629"/>
      <c r="AV12" s="629"/>
      <c r="AW12" s="629"/>
      <c r="AX12" s="629"/>
      <c r="AY12" s="629"/>
      <c r="AZ12" s="629"/>
      <c r="BA12" s="629"/>
      <c r="BB12" s="628"/>
      <c r="BC12" s="628"/>
    </row>
    <row r="13" spans="2:55" ht="8.25" customHeight="1">
      <c r="B13" s="468"/>
      <c r="C13" s="468"/>
      <c r="D13" s="468"/>
      <c r="E13" s="468"/>
      <c r="F13" s="468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68"/>
      <c r="AV13" s="468"/>
      <c r="AW13" s="468"/>
      <c r="AX13" s="468"/>
      <c r="AY13" s="468"/>
      <c r="AZ13" s="468"/>
      <c r="BA13" s="477"/>
      <c r="BB13" s="477"/>
      <c r="BC13" s="477"/>
    </row>
    <row r="14" spans="2:55" ht="12.75">
      <c r="B14" s="468"/>
      <c r="C14" s="632"/>
      <c r="D14" s="632"/>
      <c r="E14" s="632"/>
      <c r="F14" s="468"/>
      <c r="G14" s="477"/>
      <c r="H14" s="477"/>
      <c r="I14" s="631"/>
      <c r="J14" s="592"/>
      <c r="K14" s="593"/>
      <c r="L14" s="477"/>
      <c r="M14" s="477"/>
      <c r="N14" s="477"/>
      <c r="O14" s="631" t="s">
        <v>245</v>
      </c>
      <c r="P14" s="592"/>
      <c r="Q14" s="593"/>
      <c r="R14" s="508"/>
      <c r="S14" s="508"/>
      <c r="T14" s="477"/>
      <c r="U14" s="477"/>
      <c r="V14" s="627" t="s">
        <v>246</v>
      </c>
      <c r="W14" s="627"/>
      <c r="X14" s="627"/>
      <c r="Y14" s="468"/>
      <c r="Z14" s="477"/>
      <c r="AA14" s="477"/>
      <c r="AB14" s="508"/>
      <c r="AC14" s="591" t="s">
        <v>248</v>
      </c>
      <c r="AD14" s="592"/>
      <c r="AE14" s="593"/>
      <c r="AF14" s="477"/>
      <c r="AG14" s="477"/>
      <c r="AH14" s="477"/>
      <c r="AI14" s="627" t="s">
        <v>249</v>
      </c>
      <c r="AJ14" s="627"/>
      <c r="AK14" s="627"/>
      <c r="AL14" s="477"/>
      <c r="AM14" s="477"/>
      <c r="AN14" s="477"/>
      <c r="AO14" s="477"/>
      <c r="AP14" s="627" t="s">
        <v>144</v>
      </c>
      <c r="AQ14" s="627"/>
      <c r="AR14" s="627"/>
      <c r="AS14" s="477"/>
      <c r="AT14" s="477"/>
      <c r="AU14" s="468"/>
      <c r="AV14" s="468"/>
      <c r="AW14" s="630"/>
      <c r="AX14" s="630"/>
      <c r="AY14" s="630"/>
      <c r="AZ14" s="468"/>
      <c r="BA14" s="477"/>
      <c r="BB14" s="477"/>
      <c r="BC14" s="477"/>
    </row>
    <row r="15" spans="2:55" ht="12.75" customHeight="1">
      <c r="B15" s="468"/>
      <c r="C15" s="468"/>
      <c r="D15" s="468"/>
      <c r="E15" s="468"/>
      <c r="F15" s="468"/>
      <c r="G15" s="477"/>
      <c r="H15" s="477"/>
      <c r="I15" s="509"/>
      <c r="J15" s="468"/>
      <c r="K15" s="468"/>
      <c r="L15" s="477"/>
      <c r="M15" s="477"/>
      <c r="N15" s="477"/>
      <c r="O15" s="468"/>
      <c r="P15" s="468"/>
      <c r="Q15" s="468"/>
      <c r="R15" s="508"/>
      <c r="S15" s="508"/>
      <c r="T15" s="477"/>
      <c r="U15" s="477"/>
      <c r="V15" s="468"/>
      <c r="W15" s="468"/>
      <c r="X15" s="468"/>
      <c r="Y15" s="468"/>
      <c r="Z15" s="477"/>
      <c r="AA15" s="477"/>
      <c r="AB15" s="508"/>
      <c r="AC15" s="468"/>
      <c r="AD15" s="468"/>
      <c r="AE15" s="468"/>
      <c r="AF15" s="477"/>
      <c r="AG15" s="477"/>
      <c r="AH15" s="477"/>
      <c r="AI15" s="468"/>
      <c r="AJ15" s="468"/>
      <c r="AK15" s="468"/>
      <c r="AL15" s="477"/>
      <c r="AM15" s="477"/>
      <c r="AN15" s="477"/>
      <c r="AO15" s="477"/>
      <c r="AP15" s="468"/>
      <c r="AQ15" s="468"/>
      <c r="AR15" s="468"/>
      <c r="AS15" s="477"/>
      <c r="AT15" s="477"/>
      <c r="AU15" s="477"/>
      <c r="AV15" s="468"/>
      <c r="AW15" s="468"/>
      <c r="AX15" s="468"/>
      <c r="AY15" s="468"/>
      <c r="AZ15" s="508"/>
      <c r="BA15" s="477"/>
      <c r="BB15" s="477"/>
      <c r="BC15" s="477"/>
    </row>
    <row r="16" spans="2:55" ht="15"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508"/>
      <c r="P16" s="508"/>
      <c r="Q16" s="508"/>
      <c r="R16" s="477"/>
      <c r="S16" s="477"/>
      <c r="T16" s="477"/>
      <c r="U16" s="477"/>
      <c r="V16" s="603" t="s">
        <v>250</v>
      </c>
      <c r="W16" s="603"/>
      <c r="X16" s="603"/>
      <c r="Y16" s="603"/>
      <c r="Z16" s="603"/>
      <c r="AA16" s="603"/>
      <c r="AB16" s="603"/>
      <c r="AC16" s="603"/>
      <c r="AD16" s="603"/>
      <c r="AE16" s="603"/>
      <c r="AF16" s="604"/>
      <c r="AG16" s="604"/>
      <c r="AH16" s="604"/>
      <c r="AI16" s="604"/>
      <c r="AJ16" s="604"/>
      <c r="AK16" s="604"/>
      <c r="AL16" s="604"/>
      <c r="AM16" s="604"/>
      <c r="AN16" s="604"/>
      <c r="AO16" s="604"/>
      <c r="AP16" s="604"/>
      <c r="AQ16" s="604"/>
      <c r="AR16" s="605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</row>
    <row r="17" ht="13.5" customHeight="1" thickBot="1"/>
    <row r="18" spans="2:55" ht="12.75">
      <c r="B18" s="618" t="s">
        <v>251</v>
      </c>
      <c r="C18" s="582" t="s">
        <v>29</v>
      </c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4"/>
      <c r="AA18" s="594" t="s">
        <v>339</v>
      </c>
      <c r="AB18" s="595"/>
      <c r="AC18" s="595"/>
      <c r="AD18" s="596"/>
      <c r="AE18" s="582" t="s">
        <v>340</v>
      </c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4"/>
      <c r="AQ18" s="594" t="s">
        <v>350</v>
      </c>
      <c r="AR18" s="595"/>
      <c r="AS18" s="595"/>
      <c r="AT18" s="595"/>
      <c r="AU18" s="595"/>
      <c r="AV18" s="595"/>
      <c r="AW18" s="596"/>
      <c r="AX18" s="594" t="s">
        <v>341</v>
      </c>
      <c r="AY18" s="595"/>
      <c r="AZ18" s="596"/>
      <c r="BA18" s="582" t="s">
        <v>6</v>
      </c>
      <c r="BB18" s="583"/>
      <c r="BC18" s="584"/>
    </row>
    <row r="19" spans="2:55" ht="13.5" thickBot="1">
      <c r="B19" s="619"/>
      <c r="C19" s="610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1"/>
      <c r="Z19" s="612"/>
      <c r="AA19" s="597"/>
      <c r="AB19" s="598"/>
      <c r="AC19" s="598"/>
      <c r="AD19" s="599"/>
      <c r="AE19" s="585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7"/>
      <c r="AQ19" s="597"/>
      <c r="AR19" s="598"/>
      <c r="AS19" s="598"/>
      <c r="AT19" s="598"/>
      <c r="AU19" s="598"/>
      <c r="AV19" s="598"/>
      <c r="AW19" s="599"/>
      <c r="AX19" s="610"/>
      <c r="AY19" s="611"/>
      <c r="AZ19" s="612"/>
      <c r="BA19" s="610"/>
      <c r="BB19" s="611"/>
      <c r="BC19" s="612"/>
    </row>
    <row r="20" spans="2:55" ht="13.5" thickBot="1">
      <c r="B20" s="619"/>
      <c r="C20" s="610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2"/>
      <c r="AA20" s="597"/>
      <c r="AB20" s="598"/>
      <c r="AC20" s="598"/>
      <c r="AD20" s="599"/>
      <c r="AE20" s="582" t="s">
        <v>253</v>
      </c>
      <c r="AF20" s="583"/>
      <c r="AG20" s="583"/>
      <c r="AH20" s="584"/>
      <c r="AI20" s="594" t="s">
        <v>342</v>
      </c>
      <c r="AJ20" s="595"/>
      <c r="AK20" s="595"/>
      <c r="AL20" s="596"/>
      <c r="AM20" s="594" t="s">
        <v>343</v>
      </c>
      <c r="AN20" s="595"/>
      <c r="AO20" s="595"/>
      <c r="AP20" s="596"/>
      <c r="AQ20" s="597"/>
      <c r="AR20" s="598"/>
      <c r="AS20" s="598"/>
      <c r="AT20" s="598"/>
      <c r="AU20" s="598"/>
      <c r="AV20" s="598"/>
      <c r="AW20" s="599"/>
      <c r="AX20" s="610"/>
      <c r="AY20" s="611"/>
      <c r="AZ20" s="612"/>
      <c r="BA20" s="610"/>
      <c r="BB20" s="611"/>
      <c r="BC20" s="612"/>
    </row>
    <row r="21" spans="2:55" ht="60.75" customHeight="1">
      <c r="B21" s="619"/>
      <c r="C21" s="607" t="s">
        <v>344</v>
      </c>
      <c r="D21" s="608"/>
      <c r="E21" s="608"/>
      <c r="F21" s="608"/>
      <c r="G21" s="608"/>
      <c r="H21" s="608"/>
      <c r="I21" s="608"/>
      <c r="J21" s="609"/>
      <c r="K21" s="607" t="s">
        <v>345</v>
      </c>
      <c r="L21" s="608"/>
      <c r="M21" s="608"/>
      <c r="N21" s="608"/>
      <c r="O21" s="608"/>
      <c r="P21" s="608"/>
      <c r="Q21" s="608"/>
      <c r="R21" s="609"/>
      <c r="S21" s="607" t="s">
        <v>346</v>
      </c>
      <c r="T21" s="608"/>
      <c r="U21" s="608"/>
      <c r="V21" s="608"/>
      <c r="W21" s="608"/>
      <c r="X21" s="608"/>
      <c r="Y21" s="608"/>
      <c r="Z21" s="609"/>
      <c r="AA21" s="600"/>
      <c r="AB21" s="601"/>
      <c r="AC21" s="601"/>
      <c r="AD21" s="602"/>
      <c r="AE21" s="588"/>
      <c r="AF21" s="589"/>
      <c r="AG21" s="589"/>
      <c r="AH21" s="590"/>
      <c r="AI21" s="600"/>
      <c r="AJ21" s="601"/>
      <c r="AK21" s="601"/>
      <c r="AL21" s="602"/>
      <c r="AM21" s="600"/>
      <c r="AN21" s="601"/>
      <c r="AO21" s="601"/>
      <c r="AP21" s="602"/>
      <c r="AQ21" s="600"/>
      <c r="AR21" s="601"/>
      <c r="AS21" s="601"/>
      <c r="AT21" s="601"/>
      <c r="AU21" s="601"/>
      <c r="AV21" s="601"/>
      <c r="AW21" s="602"/>
      <c r="AX21" s="588"/>
      <c r="AY21" s="589"/>
      <c r="AZ21" s="590"/>
      <c r="BA21" s="588"/>
      <c r="BB21" s="589"/>
      <c r="BC21" s="590"/>
    </row>
    <row r="22" spans="2:55" ht="10.5" customHeight="1">
      <c r="B22" s="620"/>
      <c r="C22" s="574" t="s">
        <v>347</v>
      </c>
      <c r="D22" s="575"/>
      <c r="E22" s="575"/>
      <c r="F22" s="576"/>
      <c r="G22" s="577" t="s">
        <v>348</v>
      </c>
      <c r="H22" s="575"/>
      <c r="I22" s="575"/>
      <c r="J22" s="578"/>
      <c r="K22" s="574" t="s">
        <v>347</v>
      </c>
      <c r="L22" s="575"/>
      <c r="M22" s="575"/>
      <c r="N22" s="576"/>
      <c r="O22" s="577" t="s">
        <v>348</v>
      </c>
      <c r="P22" s="575"/>
      <c r="Q22" s="575"/>
      <c r="R22" s="578"/>
      <c r="S22" s="574" t="s">
        <v>347</v>
      </c>
      <c r="T22" s="575"/>
      <c r="U22" s="575"/>
      <c r="V22" s="576"/>
      <c r="W22" s="577" t="s">
        <v>348</v>
      </c>
      <c r="X22" s="575"/>
      <c r="Y22" s="575"/>
      <c r="Z22" s="578"/>
      <c r="AA22" s="574" t="s">
        <v>347</v>
      </c>
      <c r="AB22" s="575"/>
      <c r="AC22" s="575"/>
      <c r="AD22" s="578"/>
      <c r="AE22" s="574" t="s">
        <v>347</v>
      </c>
      <c r="AF22" s="575"/>
      <c r="AG22" s="575"/>
      <c r="AH22" s="578"/>
      <c r="AI22" s="574" t="s">
        <v>347</v>
      </c>
      <c r="AJ22" s="575"/>
      <c r="AK22" s="575"/>
      <c r="AL22" s="578"/>
      <c r="AM22" s="574" t="s">
        <v>347</v>
      </c>
      <c r="AN22" s="575"/>
      <c r="AO22" s="575"/>
      <c r="AP22" s="578"/>
      <c r="AQ22" s="574" t="s">
        <v>347</v>
      </c>
      <c r="AR22" s="575"/>
      <c r="AS22" s="575"/>
      <c r="AT22" s="575"/>
      <c r="AU22" s="575"/>
      <c r="AV22" s="575"/>
      <c r="AW22" s="578"/>
      <c r="AX22" s="574" t="s">
        <v>347</v>
      </c>
      <c r="AY22" s="575"/>
      <c r="AZ22" s="578"/>
      <c r="BA22" s="574" t="s">
        <v>347</v>
      </c>
      <c r="BB22" s="575"/>
      <c r="BC22" s="578"/>
    </row>
    <row r="23" spans="2:55" ht="12.75">
      <c r="B23" s="510" t="s">
        <v>252</v>
      </c>
      <c r="C23" s="574">
        <f>K23+S23</f>
        <v>37</v>
      </c>
      <c r="D23" s="575"/>
      <c r="E23" s="575"/>
      <c r="F23" s="576"/>
      <c r="G23" s="577">
        <v>1332</v>
      </c>
      <c r="H23" s="575"/>
      <c r="I23" s="575"/>
      <c r="J23" s="578"/>
      <c r="K23" s="574">
        <v>17</v>
      </c>
      <c r="L23" s="575"/>
      <c r="M23" s="575"/>
      <c r="N23" s="576"/>
      <c r="O23" s="577">
        <v>612</v>
      </c>
      <c r="P23" s="575"/>
      <c r="Q23" s="575"/>
      <c r="R23" s="578"/>
      <c r="S23" s="574">
        <v>20</v>
      </c>
      <c r="T23" s="575"/>
      <c r="U23" s="575"/>
      <c r="V23" s="576"/>
      <c r="W23" s="577">
        <v>720</v>
      </c>
      <c r="X23" s="575"/>
      <c r="Y23" s="575"/>
      <c r="Z23" s="578"/>
      <c r="AA23" s="574">
        <v>1</v>
      </c>
      <c r="AB23" s="575"/>
      <c r="AC23" s="575"/>
      <c r="AD23" s="578"/>
      <c r="AE23" s="574">
        <v>3</v>
      </c>
      <c r="AF23" s="575"/>
      <c r="AG23" s="575"/>
      <c r="AH23" s="578"/>
      <c r="AI23" s="574"/>
      <c r="AJ23" s="575"/>
      <c r="AK23" s="575"/>
      <c r="AL23" s="578"/>
      <c r="AM23" s="574"/>
      <c r="AN23" s="575"/>
      <c r="AO23" s="575"/>
      <c r="AP23" s="578"/>
      <c r="AQ23" s="574"/>
      <c r="AR23" s="575"/>
      <c r="AS23" s="575"/>
      <c r="AT23" s="575"/>
      <c r="AU23" s="575"/>
      <c r="AV23" s="575"/>
      <c r="AW23" s="578"/>
      <c r="AX23" s="574">
        <v>11</v>
      </c>
      <c r="AY23" s="575"/>
      <c r="AZ23" s="578"/>
      <c r="BA23" s="574">
        <f>AX23+AE23+AA23+C23</f>
        <v>52</v>
      </c>
      <c r="BB23" s="575"/>
      <c r="BC23" s="578"/>
    </row>
    <row r="24" spans="2:55" ht="12.75">
      <c r="B24" s="510" t="s">
        <v>254</v>
      </c>
      <c r="C24" s="574">
        <f>K24+S24</f>
        <v>26</v>
      </c>
      <c r="D24" s="575"/>
      <c r="E24" s="575"/>
      <c r="F24" s="576"/>
      <c r="G24" s="577">
        <v>1008</v>
      </c>
      <c r="H24" s="575"/>
      <c r="I24" s="575"/>
      <c r="J24" s="578"/>
      <c r="K24" s="574">
        <v>13</v>
      </c>
      <c r="L24" s="575"/>
      <c r="M24" s="575"/>
      <c r="N24" s="576"/>
      <c r="O24" s="577">
        <v>468</v>
      </c>
      <c r="P24" s="575"/>
      <c r="Q24" s="575"/>
      <c r="R24" s="578"/>
      <c r="S24" s="574">
        <v>13</v>
      </c>
      <c r="T24" s="575"/>
      <c r="U24" s="575"/>
      <c r="V24" s="576"/>
      <c r="W24" s="577">
        <v>468</v>
      </c>
      <c r="X24" s="575"/>
      <c r="Y24" s="575"/>
      <c r="Z24" s="578"/>
      <c r="AA24" s="574">
        <v>2</v>
      </c>
      <c r="AB24" s="575"/>
      <c r="AC24" s="575"/>
      <c r="AD24" s="578"/>
      <c r="AE24" s="574">
        <v>2</v>
      </c>
      <c r="AF24" s="575"/>
      <c r="AG24" s="575"/>
      <c r="AH24" s="578"/>
      <c r="AI24" s="574">
        <v>11</v>
      </c>
      <c r="AJ24" s="575"/>
      <c r="AK24" s="575"/>
      <c r="AL24" s="578"/>
      <c r="AM24" s="574"/>
      <c r="AN24" s="575"/>
      <c r="AO24" s="575"/>
      <c r="AP24" s="578"/>
      <c r="AQ24" s="574"/>
      <c r="AR24" s="575"/>
      <c r="AS24" s="575"/>
      <c r="AT24" s="575"/>
      <c r="AU24" s="575"/>
      <c r="AV24" s="575"/>
      <c r="AW24" s="578"/>
      <c r="AX24" s="574">
        <v>11</v>
      </c>
      <c r="AY24" s="575"/>
      <c r="AZ24" s="578"/>
      <c r="BA24" s="574">
        <f>AX24+AI24+AE24+AA24+C24</f>
        <v>52</v>
      </c>
      <c r="BB24" s="575"/>
      <c r="BC24" s="578"/>
    </row>
    <row r="25" spans="2:55" ht="12.75">
      <c r="B25" s="510" t="s">
        <v>47</v>
      </c>
      <c r="C25" s="574">
        <f>K25+S25</f>
        <v>14</v>
      </c>
      <c r="D25" s="575"/>
      <c r="E25" s="575"/>
      <c r="F25" s="576"/>
      <c r="G25" s="577">
        <v>432</v>
      </c>
      <c r="H25" s="575"/>
      <c r="I25" s="575"/>
      <c r="J25" s="578"/>
      <c r="K25" s="574">
        <v>8</v>
      </c>
      <c r="L25" s="575"/>
      <c r="M25" s="575"/>
      <c r="N25" s="576"/>
      <c r="O25" s="577">
        <v>288</v>
      </c>
      <c r="P25" s="575"/>
      <c r="Q25" s="575"/>
      <c r="R25" s="578"/>
      <c r="S25" s="574">
        <v>6</v>
      </c>
      <c r="T25" s="575"/>
      <c r="U25" s="575"/>
      <c r="V25" s="576"/>
      <c r="W25" s="577">
        <v>216</v>
      </c>
      <c r="X25" s="575"/>
      <c r="Y25" s="575"/>
      <c r="Z25" s="578"/>
      <c r="AA25" s="574">
        <v>2</v>
      </c>
      <c r="AB25" s="575"/>
      <c r="AC25" s="575"/>
      <c r="AD25" s="578"/>
      <c r="AE25" s="574">
        <v>6</v>
      </c>
      <c r="AF25" s="575"/>
      <c r="AG25" s="575"/>
      <c r="AH25" s="578"/>
      <c r="AI25" s="574">
        <v>17</v>
      </c>
      <c r="AJ25" s="575"/>
      <c r="AK25" s="575"/>
      <c r="AL25" s="578"/>
      <c r="AM25" s="574"/>
      <c r="AN25" s="575"/>
      <c r="AO25" s="575"/>
      <c r="AP25" s="578"/>
      <c r="AQ25" s="574">
        <v>2</v>
      </c>
      <c r="AR25" s="575"/>
      <c r="AS25" s="575"/>
      <c r="AT25" s="575"/>
      <c r="AU25" s="575"/>
      <c r="AV25" s="575"/>
      <c r="AW25" s="578"/>
      <c r="AX25" s="574">
        <v>2</v>
      </c>
      <c r="AY25" s="575"/>
      <c r="AZ25" s="578"/>
      <c r="BA25" s="574">
        <f>AX25+AQ25+AI25+AE25+AA25+C25</f>
        <v>43</v>
      </c>
      <c r="BB25" s="575"/>
      <c r="BC25" s="578"/>
    </row>
    <row r="26" spans="2:55" ht="13.5" thickBot="1">
      <c r="B26" s="511" t="s">
        <v>349</v>
      </c>
      <c r="C26" s="572">
        <f>SUM(C23:F25)</f>
        <v>77</v>
      </c>
      <c r="D26" s="570"/>
      <c r="E26" s="570"/>
      <c r="F26" s="573"/>
      <c r="G26" s="569">
        <f>SUM(G23:J25)</f>
        <v>2772</v>
      </c>
      <c r="H26" s="570"/>
      <c r="I26" s="570"/>
      <c r="J26" s="571"/>
      <c r="K26" s="572">
        <f>SUM(K23:N25)</f>
        <v>38</v>
      </c>
      <c r="L26" s="570"/>
      <c r="M26" s="570"/>
      <c r="N26" s="573"/>
      <c r="O26" s="569">
        <f>SUM(O23:R25)</f>
        <v>1368</v>
      </c>
      <c r="P26" s="570"/>
      <c r="Q26" s="570"/>
      <c r="R26" s="571"/>
      <c r="S26" s="572">
        <f>SUM(S23:V25)</f>
        <v>39</v>
      </c>
      <c r="T26" s="570"/>
      <c r="U26" s="570"/>
      <c r="V26" s="573"/>
      <c r="W26" s="569">
        <f>SUM(W23:Z25)</f>
        <v>1404</v>
      </c>
      <c r="X26" s="570"/>
      <c r="Y26" s="570"/>
      <c r="Z26" s="571"/>
      <c r="AA26" s="572">
        <f>SUM(AA23:AD25)</f>
        <v>5</v>
      </c>
      <c r="AB26" s="570"/>
      <c r="AC26" s="570"/>
      <c r="AD26" s="571"/>
      <c r="AE26" s="572">
        <f>SUM(AE23:AH25)</f>
        <v>11</v>
      </c>
      <c r="AF26" s="570"/>
      <c r="AG26" s="570"/>
      <c r="AH26" s="571"/>
      <c r="AI26" s="572">
        <f>SUM(AI24:AL25)</f>
        <v>28</v>
      </c>
      <c r="AJ26" s="570"/>
      <c r="AK26" s="570"/>
      <c r="AL26" s="571"/>
      <c r="AM26" s="572">
        <f>SUM(AM23:AP26)</f>
        <v>0</v>
      </c>
      <c r="AN26" s="570"/>
      <c r="AO26" s="570"/>
      <c r="AP26" s="571"/>
      <c r="AQ26" s="572">
        <f>SUM(AQ23:AW25)</f>
        <v>2</v>
      </c>
      <c r="AR26" s="570"/>
      <c r="AS26" s="570"/>
      <c r="AT26" s="570"/>
      <c r="AU26" s="570"/>
      <c r="AV26" s="570"/>
      <c r="AW26" s="571"/>
      <c r="AX26" s="572">
        <f>SUM(AX23:AZ25)</f>
        <v>24</v>
      </c>
      <c r="AY26" s="570"/>
      <c r="AZ26" s="571"/>
      <c r="BA26" s="572">
        <f>SUM(BA23:BC25)</f>
        <v>147</v>
      </c>
      <c r="BB26" s="570"/>
      <c r="BC26" s="571"/>
    </row>
  </sheetData>
  <sheetProtection/>
  <mergeCells count="118">
    <mergeCell ref="O14:Q14"/>
    <mergeCell ref="V14:X14"/>
    <mergeCell ref="B12:F12"/>
    <mergeCell ref="G12:M12"/>
    <mergeCell ref="N12:T12"/>
    <mergeCell ref="C14:E14"/>
    <mergeCell ref="I14:K14"/>
    <mergeCell ref="AI14:AK14"/>
    <mergeCell ref="BB12:BC12"/>
    <mergeCell ref="AN12:AT12"/>
    <mergeCell ref="AB12:AF12"/>
    <mergeCell ref="AG12:AM12"/>
    <mergeCell ref="AU12:BA12"/>
    <mergeCell ref="AP14:AR14"/>
    <mergeCell ref="AW14:AY14"/>
    <mergeCell ref="T4:T5"/>
    <mergeCell ref="C21:J21"/>
    <mergeCell ref="K21:R21"/>
    <mergeCell ref="AX4:AX5"/>
    <mergeCell ref="Y4:AB4"/>
    <mergeCell ref="AC4:AF4"/>
    <mergeCell ref="AK4:AK5"/>
    <mergeCell ref="AL4:AO4"/>
    <mergeCell ref="AG4:AG5"/>
    <mergeCell ref="B11:I11"/>
    <mergeCell ref="AY4:BB4"/>
    <mergeCell ref="AU4:AW4"/>
    <mergeCell ref="B18:B22"/>
    <mergeCell ref="C22:F22"/>
    <mergeCell ref="C18:Z20"/>
    <mergeCell ref="G22:J22"/>
    <mergeCell ref="K22:N22"/>
    <mergeCell ref="O22:R22"/>
    <mergeCell ref="S22:V22"/>
    <mergeCell ref="L4:O4"/>
    <mergeCell ref="AM22:AP22"/>
    <mergeCell ref="AQ22:AW22"/>
    <mergeCell ref="B2:BB2"/>
    <mergeCell ref="B4:B5"/>
    <mergeCell ref="C4:F4"/>
    <mergeCell ref="G4:G5"/>
    <mergeCell ref="H4:J4"/>
    <mergeCell ref="K4:K5"/>
    <mergeCell ref="AT4:AT5"/>
    <mergeCell ref="AH4:AJ4"/>
    <mergeCell ref="P4:S4"/>
    <mergeCell ref="AI22:AL22"/>
    <mergeCell ref="BA22:BC22"/>
    <mergeCell ref="BA18:BC21"/>
    <mergeCell ref="AE24:AH24"/>
    <mergeCell ref="AI24:AL24"/>
    <mergeCell ref="AX22:AZ22"/>
    <mergeCell ref="AI20:AL21"/>
    <mergeCell ref="AM20:AP21"/>
    <mergeCell ref="AX18:AZ21"/>
    <mergeCell ref="U4:X4"/>
    <mergeCell ref="AE18:AP19"/>
    <mergeCell ref="AE20:AH21"/>
    <mergeCell ref="AP4:AS4"/>
    <mergeCell ref="AC14:AE14"/>
    <mergeCell ref="AA18:AD21"/>
    <mergeCell ref="V16:AR16"/>
    <mergeCell ref="U12:AA12"/>
    <mergeCell ref="AQ18:AW21"/>
    <mergeCell ref="S21:Z21"/>
    <mergeCell ref="W24:Z24"/>
    <mergeCell ref="AA24:AD24"/>
    <mergeCell ref="AE22:AH22"/>
    <mergeCell ref="W22:Z22"/>
    <mergeCell ref="AA22:AD22"/>
    <mergeCell ref="AA23:AD23"/>
    <mergeCell ref="AE23:AH23"/>
    <mergeCell ref="W23:Z23"/>
    <mergeCell ref="S23:V23"/>
    <mergeCell ref="BA23:BC23"/>
    <mergeCell ref="AM24:AP24"/>
    <mergeCell ref="C23:F23"/>
    <mergeCell ref="G23:J23"/>
    <mergeCell ref="K23:N23"/>
    <mergeCell ref="AX24:AZ24"/>
    <mergeCell ref="S24:V24"/>
    <mergeCell ref="C24:F24"/>
    <mergeCell ref="G24:J24"/>
    <mergeCell ref="K24:N24"/>
    <mergeCell ref="AI23:AL23"/>
    <mergeCell ref="AM23:AP23"/>
    <mergeCell ref="AQ23:AW23"/>
    <mergeCell ref="AX23:AZ23"/>
    <mergeCell ref="K25:N25"/>
    <mergeCell ref="O25:R25"/>
    <mergeCell ref="AM25:AP25"/>
    <mergeCell ref="AQ25:AW25"/>
    <mergeCell ref="O23:R23"/>
    <mergeCell ref="BA24:BC24"/>
    <mergeCell ref="AQ24:AW24"/>
    <mergeCell ref="O24:R24"/>
    <mergeCell ref="S25:V25"/>
    <mergeCell ref="W25:Z25"/>
    <mergeCell ref="BA25:BC25"/>
    <mergeCell ref="AA25:AD25"/>
    <mergeCell ref="AE25:AH25"/>
    <mergeCell ref="AX25:AZ25"/>
    <mergeCell ref="AI25:AL25"/>
    <mergeCell ref="C26:F26"/>
    <mergeCell ref="G26:J26"/>
    <mergeCell ref="K26:N26"/>
    <mergeCell ref="O26:R26"/>
    <mergeCell ref="S26:V26"/>
    <mergeCell ref="C25:F25"/>
    <mergeCell ref="G25:J25"/>
    <mergeCell ref="W26:Z26"/>
    <mergeCell ref="AA26:AD26"/>
    <mergeCell ref="AE26:AH26"/>
    <mergeCell ref="BA26:BC26"/>
    <mergeCell ref="AI26:AL26"/>
    <mergeCell ref="AM26:AP26"/>
    <mergeCell ref="AQ26:AW26"/>
    <mergeCell ref="AX26:AZ2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30.625" style="0" customWidth="1"/>
    <col min="3" max="4" width="5.875" style="0" customWidth="1"/>
    <col min="5" max="5" width="7.00390625" style="0" customWidth="1"/>
    <col min="6" max="6" width="6.875" style="0" customWidth="1"/>
    <col min="7" max="7" width="6.5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875" style="0" customWidth="1"/>
    <col min="12" max="12" width="8.00390625" style="0" customWidth="1"/>
    <col min="13" max="13" width="6.375" style="0" customWidth="1"/>
    <col min="14" max="14" width="4.625" style="0" customWidth="1"/>
    <col min="15" max="16" width="5.125" style="0" customWidth="1"/>
    <col min="17" max="18" width="4.50390625" style="0" customWidth="1"/>
    <col min="19" max="19" width="4.375" style="0" customWidth="1"/>
    <col min="20" max="20" width="5.875" style="0" customWidth="1"/>
    <col min="21" max="21" width="5.00390625" style="0" customWidth="1"/>
    <col min="22" max="23" width="4.50390625" style="0" customWidth="1"/>
    <col min="24" max="24" width="4.875" style="0" customWidth="1"/>
    <col min="25" max="25" width="5.00390625" style="0" customWidth="1"/>
    <col min="26" max="26" width="4.875" style="0" customWidth="1"/>
    <col min="27" max="27" width="4.50390625" style="0" customWidth="1"/>
    <col min="28" max="28" width="5.125" style="0" customWidth="1"/>
    <col min="29" max="29" width="5.875" style="0" customWidth="1"/>
    <col min="30" max="30" width="5.375" style="0" customWidth="1"/>
    <col min="31" max="31" width="6.125" style="0" customWidth="1"/>
  </cols>
  <sheetData>
    <row r="1" spans="1:31" ht="13.5" thickBot="1">
      <c r="A1" s="1"/>
      <c r="B1" s="1"/>
      <c r="C1" s="2"/>
      <c r="D1" s="690" t="s">
        <v>146</v>
      </c>
      <c r="E1" s="690"/>
      <c r="F1" s="690"/>
      <c r="G1" s="690"/>
      <c r="H1" s="690"/>
      <c r="I1" s="690"/>
      <c r="J1" s="690"/>
      <c r="K1" s="690"/>
      <c r="L1" s="690"/>
      <c r="M1" s="691"/>
      <c r="N1" s="691"/>
      <c r="O1" s="691"/>
      <c r="P1" s="691"/>
      <c r="Q1" s="691"/>
      <c r="R1" s="691"/>
      <c r="S1" s="691"/>
      <c r="T1" s="691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</row>
    <row r="2" spans="1:32" ht="21.75" customHeight="1" thickBot="1">
      <c r="A2" s="20"/>
      <c r="B2" s="21"/>
      <c r="C2" s="685" t="s">
        <v>214</v>
      </c>
      <c r="D2" s="686"/>
      <c r="E2" s="686"/>
      <c r="F2" s="686"/>
      <c r="G2" s="695" t="s">
        <v>79</v>
      </c>
      <c r="H2" s="695" t="s">
        <v>80</v>
      </c>
      <c r="I2" s="669" t="s">
        <v>77</v>
      </c>
      <c r="J2" s="670"/>
      <c r="K2" s="670"/>
      <c r="L2" s="693"/>
      <c r="M2" s="669" t="s">
        <v>0</v>
      </c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1"/>
      <c r="AD2" s="671"/>
      <c r="AE2" s="672"/>
      <c r="AF2" s="18"/>
    </row>
    <row r="3" spans="1:32" ht="19.5" customHeight="1" thickBot="1">
      <c r="A3" s="22" t="s">
        <v>1</v>
      </c>
      <c r="B3" s="23" t="s">
        <v>2</v>
      </c>
      <c r="C3" s="73" t="s">
        <v>3</v>
      </c>
      <c r="D3" s="74" t="s">
        <v>4</v>
      </c>
      <c r="E3" s="74" t="s">
        <v>5</v>
      </c>
      <c r="F3" s="75" t="s">
        <v>87</v>
      </c>
      <c r="G3" s="696"/>
      <c r="H3" s="696"/>
      <c r="I3" s="84"/>
      <c r="J3" s="641" t="s">
        <v>109</v>
      </c>
      <c r="K3" s="694" t="s">
        <v>108</v>
      </c>
      <c r="L3" s="687" t="s">
        <v>78</v>
      </c>
      <c r="M3" s="644" t="s">
        <v>7</v>
      </c>
      <c r="N3" s="645"/>
      <c r="O3" s="646"/>
      <c r="P3" s="681" t="s">
        <v>8</v>
      </c>
      <c r="Q3" s="682"/>
      <c r="R3" s="682"/>
      <c r="S3" s="682"/>
      <c r="T3" s="683"/>
      <c r="U3" s="678" t="s">
        <v>9</v>
      </c>
      <c r="V3" s="679"/>
      <c r="W3" s="679"/>
      <c r="X3" s="680"/>
      <c r="Y3" s="50"/>
      <c r="Z3" s="701" t="s">
        <v>10</v>
      </c>
      <c r="AA3" s="702"/>
      <c r="AB3" s="702"/>
      <c r="AC3" s="703"/>
      <c r="AD3" s="703"/>
      <c r="AE3" s="704"/>
      <c r="AF3" s="18"/>
    </row>
    <row r="4" spans="1:32" ht="18.75" customHeight="1">
      <c r="A4" s="24"/>
      <c r="B4" s="23" t="s">
        <v>11</v>
      </c>
      <c r="C4" s="73" t="s">
        <v>12</v>
      </c>
      <c r="D4" s="74" t="s">
        <v>13</v>
      </c>
      <c r="E4" s="74" t="s">
        <v>31</v>
      </c>
      <c r="F4" s="75" t="s">
        <v>14</v>
      </c>
      <c r="G4" s="696"/>
      <c r="H4" s="696"/>
      <c r="I4" s="85" t="s">
        <v>6</v>
      </c>
      <c r="J4" s="642"/>
      <c r="K4" s="642"/>
      <c r="L4" s="688"/>
      <c r="M4" s="634" t="s">
        <v>6</v>
      </c>
      <c r="N4" s="87">
        <v>1</v>
      </c>
      <c r="O4" s="88">
        <v>2</v>
      </c>
      <c r="P4" s="636" t="s">
        <v>6</v>
      </c>
      <c r="Q4" s="652">
        <v>3</v>
      </c>
      <c r="R4" s="653"/>
      <c r="S4" s="684">
        <v>4</v>
      </c>
      <c r="T4" s="684"/>
      <c r="U4" s="647" t="s">
        <v>6</v>
      </c>
      <c r="V4" s="51">
        <v>5</v>
      </c>
      <c r="W4" s="52"/>
      <c r="X4" s="673">
        <v>6</v>
      </c>
      <c r="Y4" s="674"/>
      <c r="Z4" s="698" t="s">
        <v>6</v>
      </c>
      <c r="AA4" s="119">
        <v>7</v>
      </c>
      <c r="AB4" s="637">
        <v>8</v>
      </c>
      <c r="AC4" s="638"/>
      <c r="AD4" s="638"/>
      <c r="AE4" s="639"/>
      <c r="AF4" s="18"/>
    </row>
    <row r="5" spans="1:32" ht="19.5" customHeight="1">
      <c r="A5" s="24"/>
      <c r="B5" s="23"/>
      <c r="C5" s="73"/>
      <c r="D5" s="76"/>
      <c r="E5" s="74"/>
      <c r="F5" s="75"/>
      <c r="G5" s="696"/>
      <c r="H5" s="696"/>
      <c r="I5" s="85"/>
      <c r="J5" s="642"/>
      <c r="K5" s="642"/>
      <c r="L5" s="688"/>
      <c r="M5" s="635"/>
      <c r="N5" s="89" t="s">
        <v>15</v>
      </c>
      <c r="O5" s="90" t="s">
        <v>15</v>
      </c>
      <c r="P5" s="636"/>
      <c r="Q5" s="650" t="s">
        <v>15</v>
      </c>
      <c r="R5" s="651"/>
      <c r="S5" s="46"/>
      <c r="T5" s="46" t="s">
        <v>15</v>
      </c>
      <c r="U5" s="648"/>
      <c r="V5" s="53" t="s">
        <v>15</v>
      </c>
      <c r="W5" s="54"/>
      <c r="X5" s="55" t="s">
        <v>15</v>
      </c>
      <c r="Y5" s="56"/>
      <c r="Z5" s="699"/>
      <c r="AA5" s="61" t="s">
        <v>15</v>
      </c>
      <c r="AB5" s="675" t="s">
        <v>15</v>
      </c>
      <c r="AC5" s="676"/>
      <c r="AD5" s="676"/>
      <c r="AE5" s="677"/>
      <c r="AF5" s="18"/>
    </row>
    <row r="6" spans="1:32" ht="27.75" customHeight="1" thickBot="1">
      <c r="A6" s="26"/>
      <c r="B6" s="122"/>
      <c r="C6" s="123"/>
      <c r="D6" s="124"/>
      <c r="E6" s="125"/>
      <c r="F6" s="126"/>
      <c r="G6" s="697"/>
      <c r="H6" s="697"/>
      <c r="I6" s="127"/>
      <c r="J6" s="643"/>
      <c r="K6" s="643"/>
      <c r="L6" s="689"/>
      <c r="M6" s="635"/>
      <c r="N6" s="375">
        <v>17</v>
      </c>
      <c r="O6" s="376">
        <v>22</v>
      </c>
      <c r="P6" s="636"/>
      <c r="Q6" s="128">
        <v>10</v>
      </c>
      <c r="R6" s="128">
        <v>6</v>
      </c>
      <c r="S6" s="128">
        <v>14</v>
      </c>
      <c r="T6" s="258">
        <v>9</v>
      </c>
      <c r="U6" s="649"/>
      <c r="V6" s="129">
        <v>11</v>
      </c>
      <c r="W6" s="129">
        <v>6</v>
      </c>
      <c r="X6" s="129">
        <v>15</v>
      </c>
      <c r="Y6" s="260">
        <v>7</v>
      </c>
      <c r="Z6" s="700"/>
      <c r="AA6" s="130">
        <v>17</v>
      </c>
      <c r="AB6" s="130">
        <v>12</v>
      </c>
      <c r="AC6" s="130">
        <v>2</v>
      </c>
      <c r="AD6" s="130">
        <v>4</v>
      </c>
      <c r="AE6" s="259">
        <v>2</v>
      </c>
      <c r="AF6" s="18"/>
    </row>
    <row r="7" spans="1:32" ht="13.5" thickBot="1">
      <c r="A7" s="102" t="s">
        <v>32</v>
      </c>
      <c r="B7" s="276" t="s">
        <v>16</v>
      </c>
      <c r="C7" s="137" t="s">
        <v>17</v>
      </c>
      <c r="D7" s="137" t="s">
        <v>18</v>
      </c>
      <c r="E7" s="137" t="s">
        <v>19</v>
      </c>
      <c r="F7" s="137" t="s">
        <v>20</v>
      </c>
      <c r="G7" s="32">
        <v>7</v>
      </c>
      <c r="H7" s="32">
        <v>8</v>
      </c>
      <c r="I7" s="131">
        <v>9</v>
      </c>
      <c r="J7" s="32">
        <v>10</v>
      </c>
      <c r="K7" s="132">
        <v>11</v>
      </c>
      <c r="L7" s="32">
        <v>12</v>
      </c>
      <c r="M7" s="133">
        <v>13</v>
      </c>
      <c r="N7" s="133">
        <v>14</v>
      </c>
      <c r="O7" s="133">
        <v>15</v>
      </c>
      <c r="P7" s="134">
        <v>16</v>
      </c>
      <c r="Q7" s="134">
        <v>17</v>
      </c>
      <c r="R7" s="134">
        <v>18</v>
      </c>
      <c r="S7" s="134">
        <v>19</v>
      </c>
      <c r="T7" s="134">
        <v>20</v>
      </c>
      <c r="U7" s="135">
        <v>21</v>
      </c>
      <c r="V7" s="135">
        <v>22</v>
      </c>
      <c r="W7" s="135">
        <v>23</v>
      </c>
      <c r="X7" s="135">
        <v>24</v>
      </c>
      <c r="Y7" s="135">
        <v>25</v>
      </c>
      <c r="Z7" s="136">
        <v>26</v>
      </c>
      <c r="AA7" s="277">
        <v>27</v>
      </c>
      <c r="AB7" s="136">
        <v>29</v>
      </c>
      <c r="AC7" s="278">
        <v>30</v>
      </c>
      <c r="AD7" s="278">
        <v>31</v>
      </c>
      <c r="AE7" s="278">
        <v>32</v>
      </c>
      <c r="AF7" s="18"/>
    </row>
    <row r="8" spans="1:32" ht="30" customHeight="1">
      <c r="A8" s="280" t="s">
        <v>50</v>
      </c>
      <c r="B8" s="281" t="s">
        <v>49</v>
      </c>
      <c r="C8" s="275"/>
      <c r="D8" s="275"/>
      <c r="E8" s="275"/>
      <c r="F8" s="275"/>
      <c r="G8" s="275">
        <f>SUM(G9:G23)</f>
        <v>1851</v>
      </c>
      <c r="H8" s="275">
        <f>SUM(H9:H23)</f>
        <v>447</v>
      </c>
      <c r="I8" s="282">
        <f>SUM(I9:I23)</f>
        <v>1404</v>
      </c>
      <c r="J8" s="283">
        <f>SUM(J9:J23)</f>
        <v>1070</v>
      </c>
      <c r="K8" s="279">
        <f>SUM(K9:K23)</f>
        <v>334</v>
      </c>
      <c r="L8" s="283"/>
      <c r="M8" s="421">
        <f>SUM(M9:M23)</f>
        <v>1404</v>
      </c>
      <c r="N8" s="377">
        <f>SUM(N9:N23)</f>
        <v>612</v>
      </c>
      <c r="O8" s="423">
        <f>SUM(O9:O23)</f>
        <v>792</v>
      </c>
      <c r="P8" s="284"/>
      <c r="Q8" s="284"/>
      <c r="R8" s="284"/>
      <c r="S8" s="284"/>
      <c r="T8" s="284"/>
      <c r="U8" s="370"/>
      <c r="V8" s="285"/>
      <c r="W8" s="285"/>
      <c r="X8" s="285"/>
      <c r="Y8" s="286"/>
      <c r="Z8" s="287"/>
      <c r="AA8" s="287"/>
      <c r="AB8" s="287"/>
      <c r="AC8" s="288"/>
      <c r="AD8" s="288"/>
      <c r="AE8" s="288"/>
      <c r="AF8" s="18"/>
    </row>
    <row r="9" spans="1:32" ht="12.75">
      <c r="A9" s="138" t="s">
        <v>52</v>
      </c>
      <c r="B9" s="139" t="s">
        <v>51</v>
      </c>
      <c r="C9" s="144">
        <v>2</v>
      </c>
      <c r="D9" s="112"/>
      <c r="E9" s="112"/>
      <c r="F9" s="175">
        <v>1</v>
      </c>
      <c r="G9" s="327">
        <v>101</v>
      </c>
      <c r="H9" s="96">
        <v>23</v>
      </c>
      <c r="I9" s="97">
        <f aca="true" t="shared" si="0" ref="I9:I23">J9+K9+L9</f>
        <v>78</v>
      </c>
      <c r="J9" s="96">
        <v>78</v>
      </c>
      <c r="K9" s="98"/>
      <c r="L9" s="169"/>
      <c r="M9" s="322">
        <f aca="true" t="shared" si="1" ref="M9:M23">N9+O9</f>
        <v>78</v>
      </c>
      <c r="N9" s="91">
        <v>34</v>
      </c>
      <c r="O9" s="339">
        <v>44</v>
      </c>
      <c r="P9" s="171"/>
      <c r="Q9" s="48"/>
      <c r="R9" s="48"/>
      <c r="S9" s="48"/>
      <c r="T9" s="172"/>
      <c r="U9" s="365"/>
      <c r="V9" s="100"/>
      <c r="W9" s="100"/>
      <c r="X9" s="100"/>
      <c r="Y9" s="261"/>
      <c r="Z9" s="263"/>
      <c r="AA9" s="101"/>
      <c r="AB9" s="101"/>
      <c r="AC9" s="63"/>
      <c r="AD9" s="63"/>
      <c r="AE9" s="145"/>
      <c r="AF9" s="18"/>
    </row>
    <row r="10" spans="1:32" ht="12.75">
      <c r="A10" s="138" t="s">
        <v>63</v>
      </c>
      <c r="B10" s="139" t="s">
        <v>53</v>
      </c>
      <c r="C10" s="144">
        <v>2</v>
      </c>
      <c r="D10" s="112"/>
      <c r="E10" s="112"/>
      <c r="F10" s="175">
        <v>1</v>
      </c>
      <c r="G10" s="327">
        <v>155</v>
      </c>
      <c r="H10" s="96">
        <v>38</v>
      </c>
      <c r="I10" s="97">
        <f t="shared" si="0"/>
        <v>117</v>
      </c>
      <c r="J10" s="96">
        <v>117</v>
      </c>
      <c r="K10" s="98"/>
      <c r="L10" s="169"/>
      <c r="M10" s="322">
        <f t="shared" si="1"/>
        <v>117</v>
      </c>
      <c r="N10" s="91">
        <v>65</v>
      </c>
      <c r="O10" s="339">
        <v>52</v>
      </c>
      <c r="P10" s="171"/>
      <c r="Q10" s="48"/>
      <c r="R10" s="48"/>
      <c r="S10" s="48"/>
      <c r="T10" s="172"/>
      <c r="U10" s="365"/>
      <c r="V10" s="100"/>
      <c r="W10" s="100"/>
      <c r="X10" s="100"/>
      <c r="Y10" s="261"/>
      <c r="Z10" s="263"/>
      <c r="AA10" s="101"/>
      <c r="AB10" s="101"/>
      <c r="AC10" s="63"/>
      <c r="AD10" s="63"/>
      <c r="AE10" s="145"/>
      <c r="AF10" s="18"/>
    </row>
    <row r="11" spans="1:32" ht="13.5" customHeight="1">
      <c r="A11" s="138" t="s">
        <v>64</v>
      </c>
      <c r="B11" s="139" t="s">
        <v>22</v>
      </c>
      <c r="C11" s="144"/>
      <c r="D11" s="112">
        <v>2</v>
      </c>
      <c r="E11" s="112"/>
      <c r="F11" s="175"/>
      <c r="G11" s="327">
        <v>103</v>
      </c>
      <c r="H11" s="96">
        <v>25</v>
      </c>
      <c r="I11" s="97">
        <f t="shared" si="0"/>
        <v>78</v>
      </c>
      <c r="J11" s="373"/>
      <c r="K11" s="98">
        <v>78</v>
      </c>
      <c r="L11" s="382"/>
      <c r="M11" s="322">
        <f t="shared" si="1"/>
        <v>78</v>
      </c>
      <c r="N11" s="91">
        <v>34</v>
      </c>
      <c r="O11" s="339">
        <v>44</v>
      </c>
      <c r="P11" s="171"/>
      <c r="Q11" s="48"/>
      <c r="R11" s="48"/>
      <c r="S11" s="48"/>
      <c r="T11" s="172"/>
      <c r="U11" s="365"/>
      <c r="V11" s="100"/>
      <c r="W11" s="100"/>
      <c r="X11" s="100"/>
      <c r="Y11" s="261"/>
      <c r="Z11" s="263"/>
      <c r="AA11" s="101"/>
      <c r="AB11" s="101"/>
      <c r="AC11" s="63"/>
      <c r="AD11" s="63"/>
      <c r="AE11" s="145"/>
      <c r="AF11" s="18"/>
    </row>
    <row r="12" spans="1:32" ht="13.5" customHeight="1">
      <c r="A12" s="138" t="s">
        <v>67</v>
      </c>
      <c r="B12" s="139" t="s">
        <v>54</v>
      </c>
      <c r="C12" s="144">
        <v>2</v>
      </c>
      <c r="D12" s="112"/>
      <c r="E12" s="112"/>
      <c r="F12" s="175"/>
      <c r="G12" s="327">
        <v>154</v>
      </c>
      <c r="H12" s="96">
        <v>37</v>
      </c>
      <c r="I12" s="97">
        <f t="shared" si="0"/>
        <v>117</v>
      </c>
      <c r="J12" s="373">
        <v>117</v>
      </c>
      <c r="K12" s="98"/>
      <c r="L12" s="382"/>
      <c r="M12" s="322">
        <f t="shared" si="1"/>
        <v>117</v>
      </c>
      <c r="N12" s="91">
        <v>34</v>
      </c>
      <c r="O12" s="339">
        <v>83</v>
      </c>
      <c r="P12" s="171"/>
      <c r="Q12" s="48"/>
      <c r="R12" s="48"/>
      <c r="S12" s="48"/>
      <c r="T12" s="172"/>
      <c r="U12" s="365"/>
      <c r="V12" s="100"/>
      <c r="W12" s="100"/>
      <c r="X12" s="100"/>
      <c r="Y12" s="261"/>
      <c r="Z12" s="263"/>
      <c r="AA12" s="101"/>
      <c r="AB12" s="101"/>
      <c r="AC12" s="63"/>
      <c r="AD12" s="63"/>
      <c r="AE12" s="145"/>
      <c r="AF12" s="18"/>
    </row>
    <row r="13" spans="1:32" ht="13.5" customHeight="1">
      <c r="A13" s="138" t="s">
        <v>68</v>
      </c>
      <c r="B13" s="139" t="s">
        <v>55</v>
      </c>
      <c r="C13" s="144"/>
      <c r="D13" s="77">
        <v>2</v>
      </c>
      <c r="E13" s="112"/>
      <c r="F13" s="175"/>
      <c r="G13" s="327">
        <v>103</v>
      </c>
      <c r="H13" s="96">
        <v>25</v>
      </c>
      <c r="I13" s="97">
        <f t="shared" si="0"/>
        <v>78</v>
      </c>
      <c r="J13" s="373">
        <v>78</v>
      </c>
      <c r="K13" s="98"/>
      <c r="L13" s="382"/>
      <c r="M13" s="322">
        <f t="shared" si="1"/>
        <v>78</v>
      </c>
      <c r="N13" s="91">
        <v>34</v>
      </c>
      <c r="O13" s="339">
        <v>44</v>
      </c>
      <c r="P13" s="171"/>
      <c r="Q13" s="48"/>
      <c r="R13" s="48"/>
      <c r="S13" s="48"/>
      <c r="T13" s="172"/>
      <c r="U13" s="365"/>
      <c r="V13" s="100"/>
      <c r="W13" s="100"/>
      <c r="X13" s="100"/>
      <c r="Y13" s="261"/>
      <c r="Z13" s="263"/>
      <c r="AA13" s="101"/>
      <c r="AB13" s="101"/>
      <c r="AC13" s="63"/>
      <c r="AD13" s="63"/>
      <c r="AE13" s="145"/>
      <c r="AF13" s="18"/>
    </row>
    <row r="14" spans="1:32" ht="12.75">
      <c r="A14" s="138" t="s">
        <v>65</v>
      </c>
      <c r="B14" s="139" t="s">
        <v>140</v>
      </c>
      <c r="C14" s="144"/>
      <c r="D14" s="112">
        <v>2</v>
      </c>
      <c r="E14" s="112"/>
      <c r="F14" s="175">
        <v>1</v>
      </c>
      <c r="G14" s="327">
        <v>155</v>
      </c>
      <c r="H14" s="96">
        <v>38</v>
      </c>
      <c r="I14" s="97">
        <f t="shared" si="0"/>
        <v>117</v>
      </c>
      <c r="J14" s="373">
        <v>57</v>
      </c>
      <c r="K14" s="98">
        <v>60</v>
      </c>
      <c r="L14" s="382"/>
      <c r="M14" s="322">
        <f t="shared" si="1"/>
        <v>117</v>
      </c>
      <c r="N14" s="91">
        <v>34</v>
      </c>
      <c r="O14" s="339">
        <v>83</v>
      </c>
      <c r="P14" s="171"/>
      <c r="Q14" s="48"/>
      <c r="R14" s="48"/>
      <c r="S14" s="48"/>
      <c r="T14" s="172"/>
      <c r="U14" s="365"/>
      <c r="V14" s="100"/>
      <c r="W14" s="100"/>
      <c r="X14" s="100"/>
      <c r="Y14" s="261"/>
      <c r="Z14" s="263"/>
      <c r="AA14" s="101"/>
      <c r="AB14" s="101"/>
      <c r="AC14" s="63"/>
      <c r="AD14" s="63"/>
      <c r="AE14" s="145"/>
      <c r="AF14" s="18"/>
    </row>
    <row r="15" spans="1:32" ht="12.75">
      <c r="A15" s="138" t="s">
        <v>66</v>
      </c>
      <c r="B15" s="139" t="s">
        <v>33</v>
      </c>
      <c r="C15" s="144">
        <v>2</v>
      </c>
      <c r="D15" s="112"/>
      <c r="E15" s="112"/>
      <c r="F15" s="175"/>
      <c r="G15" s="327">
        <v>206</v>
      </c>
      <c r="H15" s="96">
        <v>50</v>
      </c>
      <c r="I15" s="97">
        <f t="shared" si="0"/>
        <v>156</v>
      </c>
      <c r="J15" s="373">
        <v>156</v>
      </c>
      <c r="K15" s="98"/>
      <c r="L15" s="382"/>
      <c r="M15" s="322">
        <f t="shared" si="1"/>
        <v>156</v>
      </c>
      <c r="N15" s="91">
        <v>62</v>
      </c>
      <c r="O15" s="339">
        <v>94</v>
      </c>
      <c r="P15" s="171"/>
      <c r="Q15" s="48"/>
      <c r="R15" s="48"/>
      <c r="S15" s="48"/>
      <c r="T15" s="172"/>
      <c r="U15" s="365"/>
      <c r="V15" s="100"/>
      <c r="W15" s="100"/>
      <c r="X15" s="100"/>
      <c r="Y15" s="261"/>
      <c r="Z15" s="263"/>
      <c r="AA15" s="101"/>
      <c r="AB15" s="101"/>
      <c r="AC15" s="63"/>
      <c r="AD15" s="63"/>
      <c r="AE15" s="145"/>
      <c r="AF15" s="18"/>
    </row>
    <row r="16" spans="1:32" ht="12.75">
      <c r="A16" s="138" t="s">
        <v>69</v>
      </c>
      <c r="B16" s="139" t="s">
        <v>56</v>
      </c>
      <c r="C16" s="144"/>
      <c r="D16" s="112"/>
      <c r="E16" s="112"/>
      <c r="F16" s="175">
        <v>1</v>
      </c>
      <c r="G16" s="327">
        <v>51</v>
      </c>
      <c r="H16" s="96">
        <v>12</v>
      </c>
      <c r="I16" s="97">
        <f t="shared" si="0"/>
        <v>39</v>
      </c>
      <c r="J16" s="373">
        <v>39</v>
      </c>
      <c r="K16" s="98"/>
      <c r="L16" s="382"/>
      <c r="M16" s="322">
        <f t="shared" si="1"/>
        <v>39</v>
      </c>
      <c r="N16" s="91">
        <v>39</v>
      </c>
      <c r="O16" s="339"/>
      <c r="P16" s="171"/>
      <c r="Q16" s="48"/>
      <c r="R16" s="48"/>
      <c r="S16" s="48"/>
      <c r="T16" s="172"/>
      <c r="U16" s="365"/>
      <c r="V16" s="100"/>
      <c r="W16" s="100"/>
      <c r="X16" s="100"/>
      <c r="Y16" s="261"/>
      <c r="Z16" s="263"/>
      <c r="AA16" s="101"/>
      <c r="AB16" s="101"/>
      <c r="AC16" s="63"/>
      <c r="AD16" s="63"/>
      <c r="AE16" s="145"/>
      <c r="AF16" s="18"/>
    </row>
    <row r="17" spans="1:32" ht="12.75">
      <c r="A17" s="138" t="s">
        <v>70</v>
      </c>
      <c r="B17" s="139" t="s">
        <v>57</v>
      </c>
      <c r="C17" s="144">
        <v>2</v>
      </c>
      <c r="D17" s="112"/>
      <c r="E17" s="112"/>
      <c r="F17" s="175">
        <v>1</v>
      </c>
      <c r="G17" s="327">
        <v>206</v>
      </c>
      <c r="H17" s="96">
        <v>50</v>
      </c>
      <c r="I17" s="97">
        <f t="shared" si="0"/>
        <v>156</v>
      </c>
      <c r="J17" s="373">
        <v>132</v>
      </c>
      <c r="K17" s="98">
        <v>24</v>
      </c>
      <c r="L17" s="382"/>
      <c r="M17" s="322">
        <f t="shared" si="1"/>
        <v>156</v>
      </c>
      <c r="N17" s="91">
        <v>62</v>
      </c>
      <c r="O17" s="339">
        <v>94</v>
      </c>
      <c r="P17" s="171"/>
      <c r="Q17" s="48"/>
      <c r="R17" s="48"/>
      <c r="S17" s="48"/>
      <c r="T17" s="172"/>
      <c r="U17" s="365"/>
      <c r="V17" s="100"/>
      <c r="W17" s="100"/>
      <c r="X17" s="100"/>
      <c r="Y17" s="261"/>
      <c r="Z17" s="263"/>
      <c r="AA17" s="101"/>
      <c r="AB17" s="101"/>
      <c r="AC17" s="63"/>
      <c r="AD17" s="63"/>
      <c r="AE17" s="145"/>
      <c r="AF17" s="18"/>
    </row>
    <row r="18" spans="1:32" ht="12.75">
      <c r="A18" s="138" t="s">
        <v>71</v>
      </c>
      <c r="B18" s="139" t="s">
        <v>58</v>
      </c>
      <c r="C18" s="144">
        <v>2</v>
      </c>
      <c r="D18" s="112"/>
      <c r="E18" s="112"/>
      <c r="F18" s="175">
        <v>1</v>
      </c>
      <c r="G18" s="327">
        <v>154</v>
      </c>
      <c r="H18" s="96">
        <v>37</v>
      </c>
      <c r="I18" s="97">
        <f t="shared" si="0"/>
        <v>117</v>
      </c>
      <c r="J18" s="373">
        <v>95</v>
      </c>
      <c r="K18" s="98">
        <v>22</v>
      </c>
      <c r="L18" s="382"/>
      <c r="M18" s="322">
        <f t="shared" si="1"/>
        <v>117</v>
      </c>
      <c r="N18" s="91">
        <v>73</v>
      </c>
      <c r="O18" s="339">
        <v>44</v>
      </c>
      <c r="P18" s="171"/>
      <c r="Q18" s="48"/>
      <c r="R18" s="48"/>
      <c r="S18" s="48"/>
      <c r="T18" s="172"/>
      <c r="U18" s="365"/>
      <c r="V18" s="100"/>
      <c r="W18" s="100"/>
      <c r="X18" s="100"/>
      <c r="Y18" s="261"/>
      <c r="Z18" s="263"/>
      <c r="AA18" s="101"/>
      <c r="AB18" s="101"/>
      <c r="AC18" s="63"/>
      <c r="AD18" s="63"/>
      <c r="AE18" s="145"/>
      <c r="AF18" s="18"/>
    </row>
    <row r="19" spans="1:32" ht="12.75">
      <c r="A19" s="138" t="s">
        <v>72</v>
      </c>
      <c r="B19" s="139" t="s">
        <v>59</v>
      </c>
      <c r="C19" s="144"/>
      <c r="D19" s="77"/>
      <c r="E19" s="112"/>
      <c r="F19" s="175">
        <v>2</v>
      </c>
      <c r="G19" s="327">
        <v>103</v>
      </c>
      <c r="H19" s="96">
        <v>25</v>
      </c>
      <c r="I19" s="97">
        <f t="shared" si="0"/>
        <v>78</v>
      </c>
      <c r="J19" s="373">
        <v>78</v>
      </c>
      <c r="K19" s="98"/>
      <c r="L19" s="382"/>
      <c r="M19" s="322">
        <f t="shared" si="1"/>
        <v>78</v>
      </c>
      <c r="N19" s="91">
        <v>34</v>
      </c>
      <c r="O19" s="339">
        <v>44</v>
      </c>
      <c r="P19" s="171"/>
      <c r="Q19" s="48"/>
      <c r="R19" s="48"/>
      <c r="S19" s="48"/>
      <c r="T19" s="172"/>
      <c r="U19" s="365"/>
      <c r="V19" s="100"/>
      <c r="W19" s="100"/>
      <c r="X19" s="100"/>
      <c r="Y19" s="261"/>
      <c r="Z19" s="263"/>
      <c r="AA19" s="101"/>
      <c r="AB19" s="101"/>
      <c r="AC19" s="63"/>
      <c r="AD19" s="63"/>
      <c r="AE19" s="145"/>
      <c r="AF19" s="18"/>
    </row>
    <row r="20" spans="1:32" ht="12.75">
      <c r="A20" s="138" t="s">
        <v>73</v>
      </c>
      <c r="B20" s="139" t="s">
        <v>60</v>
      </c>
      <c r="C20" s="144"/>
      <c r="D20" s="112"/>
      <c r="E20" s="112"/>
      <c r="F20" s="175"/>
      <c r="G20" s="327">
        <v>51</v>
      </c>
      <c r="H20" s="96">
        <v>12</v>
      </c>
      <c r="I20" s="97">
        <f t="shared" si="0"/>
        <v>39</v>
      </c>
      <c r="J20" s="373">
        <v>39</v>
      </c>
      <c r="K20" s="98"/>
      <c r="L20" s="382"/>
      <c r="M20" s="322">
        <f t="shared" si="1"/>
        <v>39</v>
      </c>
      <c r="N20" s="91"/>
      <c r="O20" s="339">
        <v>39</v>
      </c>
      <c r="P20" s="171"/>
      <c r="Q20" s="48"/>
      <c r="R20" s="48"/>
      <c r="S20" s="48"/>
      <c r="T20" s="172"/>
      <c r="U20" s="365"/>
      <c r="V20" s="100"/>
      <c r="W20" s="100"/>
      <c r="X20" s="100"/>
      <c r="Y20" s="261"/>
      <c r="Z20" s="263"/>
      <c r="AA20" s="101"/>
      <c r="AB20" s="101"/>
      <c r="AC20" s="63"/>
      <c r="AD20" s="63"/>
      <c r="AE20" s="145"/>
      <c r="AF20" s="18"/>
    </row>
    <row r="21" spans="1:32" ht="12.75">
      <c r="A21" s="138" t="s">
        <v>74</v>
      </c>
      <c r="B21" s="139" t="s">
        <v>61</v>
      </c>
      <c r="C21" s="144"/>
      <c r="D21" s="77">
        <v>2</v>
      </c>
      <c r="E21" s="112"/>
      <c r="F21" s="175"/>
      <c r="G21" s="327">
        <v>206</v>
      </c>
      <c r="H21" s="96">
        <v>50</v>
      </c>
      <c r="I21" s="97">
        <f t="shared" si="0"/>
        <v>156</v>
      </c>
      <c r="J21" s="373">
        <v>6</v>
      </c>
      <c r="K21" s="98">
        <v>150</v>
      </c>
      <c r="L21" s="382"/>
      <c r="M21" s="322">
        <f t="shared" si="1"/>
        <v>156</v>
      </c>
      <c r="N21" s="91">
        <v>68</v>
      </c>
      <c r="O21" s="339">
        <v>88</v>
      </c>
      <c r="P21" s="171"/>
      <c r="Q21" s="48"/>
      <c r="R21" s="48"/>
      <c r="S21" s="48"/>
      <c r="T21" s="172"/>
      <c r="U21" s="365"/>
      <c r="V21" s="100"/>
      <c r="W21" s="100"/>
      <c r="X21" s="100"/>
      <c r="Y21" s="261"/>
      <c r="Z21" s="263"/>
      <c r="AA21" s="101"/>
      <c r="AB21" s="101"/>
      <c r="AC21" s="63"/>
      <c r="AD21" s="63"/>
      <c r="AE21" s="145"/>
      <c r="AF21" s="18"/>
    </row>
    <row r="22" spans="1:32" ht="22.5">
      <c r="A22" s="138" t="s">
        <v>75</v>
      </c>
      <c r="B22" s="139" t="s">
        <v>62</v>
      </c>
      <c r="C22" s="144"/>
      <c r="D22" s="112">
        <v>1</v>
      </c>
      <c r="E22" s="112"/>
      <c r="F22" s="175"/>
      <c r="G22" s="327">
        <v>52</v>
      </c>
      <c r="H22" s="96">
        <v>13</v>
      </c>
      <c r="I22" s="97">
        <f t="shared" si="0"/>
        <v>39</v>
      </c>
      <c r="J22" s="373">
        <v>39</v>
      </c>
      <c r="K22" s="98"/>
      <c r="L22" s="382"/>
      <c r="M22" s="322">
        <f t="shared" si="1"/>
        <v>39</v>
      </c>
      <c r="N22" s="91">
        <v>39</v>
      </c>
      <c r="O22" s="339"/>
      <c r="P22" s="171"/>
      <c r="Q22" s="48"/>
      <c r="R22" s="48"/>
      <c r="S22" s="48"/>
      <c r="T22" s="172"/>
      <c r="U22" s="365"/>
      <c r="V22" s="100"/>
      <c r="W22" s="100"/>
      <c r="X22" s="100"/>
      <c r="Y22" s="261"/>
      <c r="Z22" s="263"/>
      <c r="AA22" s="101"/>
      <c r="AB22" s="101"/>
      <c r="AC22" s="63"/>
      <c r="AD22" s="63"/>
      <c r="AE22" s="145"/>
      <c r="AF22" s="18"/>
    </row>
    <row r="23" spans="1:32" ht="12.75">
      <c r="A23" s="138" t="s">
        <v>76</v>
      </c>
      <c r="B23" s="311" t="s">
        <v>26</v>
      </c>
      <c r="C23" s="144"/>
      <c r="D23" s="112">
        <v>2</v>
      </c>
      <c r="E23" s="112"/>
      <c r="F23" s="175"/>
      <c r="G23" s="327">
        <v>51</v>
      </c>
      <c r="H23" s="96">
        <v>12</v>
      </c>
      <c r="I23" s="97">
        <f t="shared" si="0"/>
        <v>39</v>
      </c>
      <c r="J23" s="373">
        <v>39</v>
      </c>
      <c r="K23" s="98"/>
      <c r="L23" s="382"/>
      <c r="M23" s="322">
        <f t="shared" si="1"/>
        <v>39</v>
      </c>
      <c r="N23" s="91"/>
      <c r="O23" s="339">
        <v>39</v>
      </c>
      <c r="P23" s="171"/>
      <c r="Q23" s="48"/>
      <c r="R23" s="48"/>
      <c r="S23" s="48"/>
      <c r="T23" s="172"/>
      <c r="U23" s="365"/>
      <c r="V23" s="100"/>
      <c r="W23" s="100"/>
      <c r="X23" s="100"/>
      <c r="Y23" s="261"/>
      <c r="Z23" s="263"/>
      <c r="AA23" s="101"/>
      <c r="AB23" s="101"/>
      <c r="AC23" s="63"/>
      <c r="AD23" s="63"/>
      <c r="AE23" s="145"/>
      <c r="AF23" s="18"/>
    </row>
    <row r="24" spans="1:32" ht="18.75" customHeight="1">
      <c r="A24" s="426" t="s">
        <v>82</v>
      </c>
      <c r="B24" s="427" t="s">
        <v>29</v>
      </c>
      <c r="C24" s="316"/>
      <c r="D24" s="290"/>
      <c r="E24" s="290"/>
      <c r="F24" s="317"/>
      <c r="G24" s="328">
        <f>SUM(G25+G73)</f>
        <v>3648</v>
      </c>
      <c r="H24" s="291">
        <f>SUM(H25+H73)</f>
        <v>804</v>
      </c>
      <c r="I24" s="292">
        <f>SUM(I25+I73)</f>
        <v>2844</v>
      </c>
      <c r="J24" s="103">
        <f>J25+J72</f>
        <v>1565</v>
      </c>
      <c r="K24" s="104">
        <f>K25+K72</f>
        <v>1151</v>
      </c>
      <c r="L24" s="242">
        <f>L25+L72</f>
        <v>48</v>
      </c>
      <c r="M24" s="323"/>
      <c r="N24" s="105"/>
      <c r="O24" s="340"/>
      <c r="P24" s="347">
        <f>SUM(P25+P73)</f>
        <v>864</v>
      </c>
      <c r="Q24" s="293">
        <f>SUM(Q25+Q73)</f>
        <v>360</v>
      </c>
      <c r="R24" s="99"/>
      <c r="S24" s="99">
        <f>SUM(S25+S73)</f>
        <v>504</v>
      </c>
      <c r="T24" s="172"/>
      <c r="U24" s="365">
        <f>SUM(U25+U73)</f>
        <v>936</v>
      </c>
      <c r="V24" s="100">
        <f>SUM(V25+V73)</f>
        <v>396</v>
      </c>
      <c r="W24" s="100"/>
      <c r="X24" s="100">
        <f>SUM(X25+X73)</f>
        <v>540</v>
      </c>
      <c r="Y24" s="261"/>
      <c r="Z24" s="263">
        <f>SUM(Z25+Z73)</f>
        <v>1044</v>
      </c>
      <c r="AA24" s="101">
        <f>SUM(AA25+AA73)</f>
        <v>612</v>
      </c>
      <c r="AB24" s="101">
        <f>SUM(AB25+AB73)</f>
        <v>432</v>
      </c>
      <c r="AC24" s="63"/>
      <c r="AD24" s="63"/>
      <c r="AE24" s="145"/>
      <c r="AF24" s="18"/>
    </row>
    <row r="25" spans="1:32" ht="34.5" customHeight="1">
      <c r="A25" s="426" t="s">
        <v>147</v>
      </c>
      <c r="B25" s="427" t="s">
        <v>83</v>
      </c>
      <c r="C25" s="318"/>
      <c r="D25" s="294"/>
      <c r="E25" s="294"/>
      <c r="F25" s="319"/>
      <c r="G25" s="329">
        <f>SUM(G26+G39+G46+G60)</f>
        <v>3458</v>
      </c>
      <c r="H25" s="295">
        <f>SUM(H26+H39+H46+H60)</f>
        <v>764</v>
      </c>
      <c r="I25" s="292">
        <f>SUM(I26+I39+I46+I60)</f>
        <v>2694</v>
      </c>
      <c r="J25" s="103">
        <f>SUM(J26+J39+J46+J60)</f>
        <v>1415</v>
      </c>
      <c r="K25" s="104">
        <f>SUM(K26+K39+K46+K60+K67)</f>
        <v>1151</v>
      </c>
      <c r="L25" s="242">
        <f>SUM(L26+L39+L46+L60)</f>
        <v>48</v>
      </c>
      <c r="M25" s="323"/>
      <c r="N25" s="105"/>
      <c r="O25" s="340"/>
      <c r="P25" s="347">
        <f>SUM(P26+P39+P46+P60)</f>
        <v>864</v>
      </c>
      <c r="Q25" s="293">
        <f>SUM(Q26+Q39+Q46+Q60)</f>
        <v>360</v>
      </c>
      <c r="R25" s="293"/>
      <c r="S25" s="99">
        <f>SUM(S26+S39+S46+S60+S67)</f>
        <v>504</v>
      </c>
      <c r="T25" s="172"/>
      <c r="U25" s="365">
        <f>SUM(U26+U46+U60)</f>
        <v>858</v>
      </c>
      <c r="V25" s="100">
        <f>SUM(V26+V46+V60)</f>
        <v>363</v>
      </c>
      <c r="W25" s="100"/>
      <c r="X25" s="100">
        <f>SUM(X26+X46+X60)</f>
        <v>495</v>
      </c>
      <c r="Y25" s="261"/>
      <c r="Z25" s="263">
        <f>SUM(Z26+Z46+Z60)</f>
        <v>972</v>
      </c>
      <c r="AA25" s="101">
        <f>SUM(AA26+AA46+AA60)</f>
        <v>561</v>
      </c>
      <c r="AB25" s="101">
        <f>SUM(AB26+AB46+AB60)</f>
        <v>411</v>
      </c>
      <c r="AC25" s="63"/>
      <c r="AD25" s="63"/>
      <c r="AE25" s="145"/>
      <c r="AF25" s="18"/>
    </row>
    <row r="26" spans="1:32" ht="44.25" customHeight="1">
      <c r="A26" s="426" t="s">
        <v>81</v>
      </c>
      <c r="B26" s="428" t="s">
        <v>21</v>
      </c>
      <c r="C26" s="176"/>
      <c r="D26" s="77"/>
      <c r="E26" s="77"/>
      <c r="F26" s="177"/>
      <c r="G26" s="330">
        <f>G27+G28+G29+G30+G31+G32+G33+G34</f>
        <v>722</v>
      </c>
      <c r="H26" s="289">
        <f>H27+H28+H29+H30+H31+H32+H33+H34</f>
        <v>150</v>
      </c>
      <c r="I26" s="289">
        <f>I27+I28+I29+I30+I31+I32+I33+I34</f>
        <v>572</v>
      </c>
      <c r="J26" s="289">
        <f>J27+J28+J29+J30+J31+J32+J33+J34</f>
        <v>232</v>
      </c>
      <c r="K26" s="289">
        <f>K27+K28+K29+K30+K31+K32+K33+K34</f>
        <v>340</v>
      </c>
      <c r="L26" s="331"/>
      <c r="M26" s="324"/>
      <c r="N26" s="94"/>
      <c r="O26" s="341"/>
      <c r="P26" s="348">
        <f>P28+P29+P30+P31+P32+P33+P27</f>
        <v>168</v>
      </c>
      <c r="Q26" s="296">
        <f>Q33+Q32+Q31+Q30+Q29+Q28+Q27</f>
        <v>65</v>
      </c>
      <c r="R26" s="296"/>
      <c r="S26" s="296">
        <f>S33+S32+S31+S30+S29+S28+S27</f>
        <v>103</v>
      </c>
      <c r="T26" s="349"/>
      <c r="U26" s="364">
        <v>164</v>
      </c>
      <c r="V26" s="60">
        <f>V27+V28+V29+V30+V31+V32+V33</f>
        <v>70</v>
      </c>
      <c r="W26" s="60"/>
      <c r="X26" s="60">
        <f>X27+X28+X29+X30+X31+X32+X33</f>
        <v>94</v>
      </c>
      <c r="Y26" s="267"/>
      <c r="Z26" s="231">
        <f>Z27+Z28+Z29+Z30+Z31+Z32+Z33+Z34</f>
        <v>240</v>
      </c>
      <c r="AA26" s="67">
        <f>AA27+AA28+AA29+AA30+AA31+AA32+AA33+AA34</f>
        <v>118</v>
      </c>
      <c r="AB26" s="67">
        <f>AB27+AB28+AB29+AB30+AB31+AB32+AB33+AB34</f>
        <v>122</v>
      </c>
      <c r="AC26" s="67"/>
      <c r="AD26" s="67"/>
      <c r="AE26" s="165"/>
      <c r="AF26" s="18"/>
    </row>
    <row r="27" spans="1:32" ht="18" customHeight="1">
      <c r="A27" s="429" t="s">
        <v>84</v>
      </c>
      <c r="B27" s="430" t="s">
        <v>85</v>
      </c>
      <c r="C27" s="176"/>
      <c r="D27" s="77">
        <v>6</v>
      </c>
      <c r="E27" s="78"/>
      <c r="F27" s="235"/>
      <c r="G27" s="182">
        <v>56</v>
      </c>
      <c r="H27" s="13">
        <v>12</v>
      </c>
      <c r="I27" s="71">
        <v>44</v>
      </c>
      <c r="J27" s="13">
        <v>44</v>
      </c>
      <c r="K27" s="68"/>
      <c r="L27" s="183"/>
      <c r="M27" s="325"/>
      <c r="N27" s="86"/>
      <c r="O27" s="342"/>
      <c r="P27" s="192"/>
      <c r="Q27" s="47"/>
      <c r="R27" s="47"/>
      <c r="S27" s="47"/>
      <c r="T27" s="193"/>
      <c r="U27" s="363">
        <v>44</v>
      </c>
      <c r="V27" s="58">
        <v>20</v>
      </c>
      <c r="W27" s="58"/>
      <c r="X27" s="58">
        <v>24</v>
      </c>
      <c r="Y27" s="257"/>
      <c r="Z27" s="211"/>
      <c r="AA27" s="63"/>
      <c r="AB27" s="63"/>
      <c r="AC27" s="63"/>
      <c r="AD27" s="63"/>
      <c r="AE27" s="145"/>
      <c r="AF27" s="18"/>
    </row>
    <row r="28" spans="1:32" ht="15.75" customHeight="1">
      <c r="A28" s="429" t="s">
        <v>181</v>
      </c>
      <c r="B28" s="430" t="s">
        <v>86</v>
      </c>
      <c r="C28" s="176"/>
      <c r="D28" s="77"/>
      <c r="E28" s="78"/>
      <c r="F28" s="177">
        <v>4</v>
      </c>
      <c r="G28" s="182">
        <v>41</v>
      </c>
      <c r="H28" s="13">
        <v>9</v>
      </c>
      <c r="I28" s="71">
        <v>32</v>
      </c>
      <c r="J28" s="13">
        <v>28</v>
      </c>
      <c r="K28" s="68">
        <v>4</v>
      </c>
      <c r="L28" s="183"/>
      <c r="M28" s="325"/>
      <c r="N28" s="86"/>
      <c r="O28" s="342"/>
      <c r="P28" s="192">
        <v>32</v>
      </c>
      <c r="Q28" s="47"/>
      <c r="R28" s="47"/>
      <c r="S28" s="47">
        <v>32</v>
      </c>
      <c r="T28" s="193"/>
      <c r="U28" s="363"/>
      <c r="V28" s="58"/>
      <c r="W28" s="58"/>
      <c r="X28" s="58"/>
      <c r="Y28" s="257"/>
      <c r="Z28" s="211"/>
      <c r="AA28" s="63"/>
      <c r="AB28" s="63"/>
      <c r="AC28" s="63"/>
      <c r="AD28" s="63"/>
      <c r="AE28" s="145"/>
      <c r="AF28" s="18"/>
    </row>
    <row r="29" spans="1:32" ht="19.5" customHeight="1">
      <c r="A29" s="429" t="s">
        <v>182</v>
      </c>
      <c r="B29" s="430" t="s">
        <v>23</v>
      </c>
      <c r="C29" s="176"/>
      <c r="D29" s="77">
        <v>3.4</v>
      </c>
      <c r="E29" s="79"/>
      <c r="F29" s="178"/>
      <c r="G29" s="182">
        <v>71</v>
      </c>
      <c r="H29" s="13">
        <v>15</v>
      </c>
      <c r="I29" s="71">
        <v>56</v>
      </c>
      <c r="J29" s="13">
        <v>46</v>
      </c>
      <c r="K29" s="68">
        <v>10</v>
      </c>
      <c r="L29" s="183"/>
      <c r="M29" s="325"/>
      <c r="N29" s="86"/>
      <c r="O29" s="342"/>
      <c r="P29" s="192">
        <v>56</v>
      </c>
      <c r="Q29" s="47">
        <v>25</v>
      </c>
      <c r="R29" s="47"/>
      <c r="S29" s="47">
        <v>31</v>
      </c>
      <c r="T29" s="193"/>
      <c r="U29" s="363"/>
      <c r="V29" s="58"/>
      <c r="W29" s="58"/>
      <c r="X29" s="58"/>
      <c r="Y29" s="257"/>
      <c r="Z29" s="211"/>
      <c r="AA29" s="63"/>
      <c r="AB29" s="63"/>
      <c r="AC29" s="63"/>
      <c r="AD29" s="63"/>
      <c r="AE29" s="145"/>
      <c r="AF29" s="18"/>
    </row>
    <row r="30" spans="1:32" ht="12.75">
      <c r="A30" s="429" t="s">
        <v>183</v>
      </c>
      <c r="B30" s="430" t="s">
        <v>22</v>
      </c>
      <c r="C30" s="176"/>
      <c r="D30" s="77" t="s">
        <v>207</v>
      </c>
      <c r="E30" s="78"/>
      <c r="F30" s="179"/>
      <c r="G30" s="182">
        <v>199</v>
      </c>
      <c r="H30" s="13">
        <v>41</v>
      </c>
      <c r="I30" s="71">
        <v>158</v>
      </c>
      <c r="J30" s="13"/>
      <c r="K30" s="68">
        <v>158</v>
      </c>
      <c r="L30" s="183"/>
      <c r="M30" s="325"/>
      <c r="N30" s="86"/>
      <c r="O30" s="342"/>
      <c r="P30" s="171">
        <v>40</v>
      </c>
      <c r="Q30" s="48">
        <v>20</v>
      </c>
      <c r="R30" s="48"/>
      <c r="S30" s="48">
        <v>20</v>
      </c>
      <c r="T30" s="193"/>
      <c r="U30" s="371">
        <v>60</v>
      </c>
      <c r="V30" s="83">
        <v>25</v>
      </c>
      <c r="W30" s="83"/>
      <c r="X30" s="83">
        <v>35</v>
      </c>
      <c r="Y30" s="425"/>
      <c r="Z30" s="264">
        <v>58</v>
      </c>
      <c r="AA30" s="64">
        <v>34</v>
      </c>
      <c r="AB30" s="64">
        <v>24</v>
      </c>
      <c r="AC30" s="63"/>
      <c r="AD30" s="63"/>
      <c r="AE30" s="145"/>
      <c r="AF30" s="18"/>
    </row>
    <row r="31" spans="1:32" ht="12.75">
      <c r="A31" s="429" t="s">
        <v>184</v>
      </c>
      <c r="B31" s="430" t="s">
        <v>148</v>
      </c>
      <c r="C31" s="176">
        <v>8</v>
      </c>
      <c r="D31" s="77">
        <v>4.6</v>
      </c>
      <c r="E31" s="77"/>
      <c r="F31" s="177"/>
      <c r="G31" s="182">
        <v>199</v>
      </c>
      <c r="H31" s="13">
        <v>41</v>
      </c>
      <c r="I31" s="71">
        <v>158</v>
      </c>
      <c r="J31" s="13">
        <v>8</v>
      </c>
      <c r="K31" s="68">
        <v>150</v>
      </c>
      <c r="L31" s="183"/>
      <c r="M31" s="325"/>
      <c r="N31" s="91"/>
      <c r="O31" s="339"/>
      <c r="P31" s="171">
        <v>40</v>
      </c>
      <c r="Q31" s="48">
        <v>20</v>
      </c>
      <c r="R31" s="48"/>
      <c r="S31" s="48">
        <v>20</v>
      </c>
      <c r="T31" s="193"/>
      <c r="U31" s="371">
        <v>60</v>
      </c>
      <c r="V31" s="83">
        <v>25</v>
      </c>
      <c r="W31" s="83"/>
      <c r="X31" s="83">
        <v>35</v>
      </c>
      <c r="Y31" s="425"/>
      <c r="Z31" s="264">
        <v>58</v>
      </c>
      <c r="AA31" s="64">
        <v>34</v>
      </c>
      <c r="AB31" s="64">
        <v>24</v>
      </c>
      <c r="AC31" s="63"/>
      <c r="AD31" s="63"/>
      <c r="AE31" s="145"/>
      <c r="AF31" s="18"/>
    </row>
    <row r="32" spans="1:32" ht="15" customHeight="1">
      <c r="A32" s="429" t="s">
        <v>185</v>
      </c>
      <c r="B32" s="430" t="s">
        <v>89</v>
      </c>
      <c r="C32" s="176"/>
      <c r="D32" s="77"/>
      <c r="E32" s="80"/>
      <c r="F32" s="177">
        <v>2</v>
      </c>
      <c r="G32" s="182">
        <v>40</v>
      </c>
      <c r="H32" s="13">
        <v>8</v>
      </c>
      <c r="I32" s="71">
        <v>32</v>
      </c>
      <c r="J32" s="13">
        <v>27</v>
      </c>
      <c r="K32" s="68">
        <v>5</v>
      </c>
      <c r="L32" s="183"/>
      <c r="M32" s="325"/>
      <c r="N32" s="86"/>
      <c r="O32" s="342"/>
      <c r="P32" s="192"/>
      <c r="Q32" s="47"/>
      <c r="R32" s="47"/>
      <c r="S32" s="47"/>
      <c r="T32" s="193"/>
      <c r="U32" s="363"/>
      <c r="V32" s="58"/>
      <c r="W32" s="58"/>
      <c r="X32" s="58"/>
      <c r="Y32" s="257"/>
      <c r="Z32" s="211">
        <v>32</v>
      </c>
      <c r="AA32" s="63">
        <v>32</v>
      </c>
      <c r="AB32" s="63"/>
      <c r="AC32" s="63"/>
      <c r="AD32" s="63"/>
      <c r="AE32" s="145"/>
      <c r="AF32" s="18"/>
    </row>
    <row r="33" spans="1:32" ht="16.5" customHeight="1">
      <c r="A33" s="429" t="s">
        <v>186</v>
      </c>
      <c r="B33" s="430" t="s">
        <v>88</v>
      </c>
      <c r="C33" s="176"/>
      <c r="D33" s="77">
        <v>8</v>
      </c>
      <c r="E33" s="77"/>
      <c r="F33" s="177"/>
      <c r="G33" s="182">
        <v>40</v>
      </c>
      <c r="H33" s="13">
        <v>8</v>
      </c>
      <c r="I33" s="71">
        <v>32</v>
      </c>
      <c r="J33" s="13">
        <v>27</v>
      </c>
      <c r="K33" s="68">
        <v>5</v>
      </c>
      <c r="L33" s="183"/>
      <c r="M33" s="325"/>
      <c r="N33" s="86"/>
      <c r="O33" s="342"/>
      <c r="P33" s="192"/>
      <c r="Q33" s="47"/>
      <c r="R33" s="47"/>
      <c r="S33" s="47"/>
      <c r="T33" s="193"/>
      <c r="U33" s="363"/>
      <c r="V33" s="58"/>
      <c r="W33" s="58"/>
      <c r="X33" s="58"/>
      <c r="Y33" s="257"/>
      <c r="Z33" s="211">
        <v>32</v>
      </c>
      <c r="AA33" s="63"/>
      <c r="AB33" s="63">
        <v>32</v>
      </c>
      <c r="AC33" s="63"/>
      <c r="AD33" s="63"/>
      <c r="AE33" s="145"/>
      <c r="AF33" s="18"/>
    </row>
    <row r="34" spans="1:32" ht="41.25" customHeight="1">
      <c r="A34" s="426" t="s">
        <v>91</v>
      </c>
      <c r="B34" s="428" t="s">
        <v>90</v>
      </c>
      <c r="C34" s="176"/>
      <c r="D34" s="77"/>
      <c r="E34" s="77"/>
      <c r="F34" s="177"/>
      <c r="G34" s="222">
        <f>G35+G36+G37+G38</f>
        <v>76</v>
      </c>
      <c r="H34" s="12">
        <f>H35+H36+H37+H38</f>
        <v>16</v>
      </c>
      <c r="I34" s="72">
        <f>I35+I36+I37+I38</f>
        <v>60</v>
      </c>
      <c r="J34" s="12">
        <f>J35+J36+J37+J38</f>
        <v>52</v>
      </c>
      <c r="K34" s="69">
        <f>K35+K36+K37+K38</f>
        <v>8</v>
      </c>
      <c r="L34" s="223">
        <v>0</v>
      </c>
      <c r="M34" s="324"/>
      <c r="N34" s="94"/>
      <c r="O34" s="341"/>
      <c r="P34" s="348"/>
      <c r="Q34" s="296"/>
      <c r="R34" s="296"/>
      <c r="S34" s="296"/>
      <c r="T34" s="349"/>
      <c r="U34" s="364"/>
      <c r="V34" s="60"/>
      <c r="W34" s="60"/>
      <c r="X34" s="60"/>
      <c r="Y34" s="267"/>
      <c r="Z34" s="231">
        <f>Z35+Z36+Z37+Z38</f>
        <v>60</v>
      </c>
      <c r="AA34" s="67">
        <f>AA35+AA36+AA38+AA37</f>
        <v>18</v>
      </c>
      <c r="AB34" s="67">
        <f>AB35+AB36+AB37+AB38</f>
        <v>42</v>
      </c>
      <c r="AC34" s="67"/>
      <c r="AD34" s="67"/>
      <c r="AE34" s="165"/>
      <c r="AF34" s="18"/>
    </row>
    <row r="35" spans="1:32" ht="15.75" customHeight="1">
      <c r="A35" s="429" t="s">
        <v>92</v>
      </c>
      <c r="B35" s="430" t="s">
        <v>164</v>
      </c>
      <c r="C35" s="176"/>
      <c r="D35" s="77"/>
      <c r="E35" s="77"/>
      <c r="F35" s="177"/>
      <c r="G35" s="182"/>
      <c r="H35" s="13"/>
      <c r="I35" s="71"/>
      <c r="J35" s="13"/>
      <c r="K35" s="68"/>
      <c r="L35" s="183"/>
      <c r="M35" s="325"/>
      <c r="N35" s="86"/>
      <c r="O35" s="342"/>
      <c r="P35" s="192"/>
      <c r="Q35" s="47"/>
      <c r="R35" s="47"/>
      <c r="S35" s="47"/>
      <c r="T35" s="193"/>
      <c r="U35" s="363"/>
      <c r="V35" s="58"/>
      <c r="W35" s="58"/>
      <c r="X35" s="58"/>
      <c r="Y35" s="257"/>
      <c r="Z35" s="211"/>
      <c r="AA35" s="63"/>
      <c r="AB35" s="63"/>
      <c r="AC35" s="63"/>
      <c r="AD35" s="63"/>
      <c r="AE35" s="145"/>
      <c r="AF35" s="18"/>
    </row>
    <row r="36" spans="1:32" ht="12.75">
      <c r="A36" s="429"/>
      <c r="B36" s="430" t="s">
        <v>93</v>
      </c>
      <c r="C36" s="176"/>
      <c r="D36" s="77"/>
      <c r="E36" s="77"/>
      <c r="F36" s="177"/>
      <c r="G36" s="182"/>
      <c r="H36" s="13"/>
      <c r="I36" s="71"/>
      <c r="J36" s="13"/>
      <c r="K36" s="68"/>
      <c r="L36" s="183"/>
      <c r="M36" s="325"/>
      <c r="N36" s="86"/>
      <c r="O36" s="342"/>
      <c r="P36" s="192"/>
      <c r="Q36" s="47"/>
      <c r="R36" s="47"/>
      <c r="S36" s="47"/>
      <c r="T36" s="193"/>
      <c r="U36" s="363"/>
      <c r="V36" s="58"/>
      <c r="W36" s="58"/>
      <c r="X36" s="58"/>
      <c r="Y36" s="257"/>
      <c r="Z36" s="211"/>
      <c r="AA36" s="63"/>
      <c r="AB36" s="63"/>
      <c r="AC36" s="63"/>
      <c r="AD36" s="63"/>
      <c r="AE36" s="145"/>
      <c r="AF36" s="18"/>
    </row>
    <row r="37" spans="1:32" ht="12.75">
      <c r="A37" s="429" t="s">
        <v>120</v>
      </c>
      <c r="B37" s="430" t="s">
        <v>212</v>
      </c>
      <c r="C37" s="176"/>
      <c r="D37" s="77"/>
      <c r="E37" s="77"/>
      <c r="F37" s="177">
        <v>8</v>
      </c>
      <c r="G37" s="182">
        <v>76</v>
      </c>
      <c r="H37" s="120">
        <v>16</v>
      </c>
      <c r="I37" s="121">
        <v>60</v>
      </c>
      <c r="J37" s="110">
        <v>52</v>
      </c>
      <c r="K37" s="297">
        <v>8</v>
      </c>
      <c r="L37" s="183"/>
      <c r="M37" s="325"/>
      <c r="N37" s="86"/>
      <c r="O37" s="342"/>
      <c r="P37" s="192"/>
      <c r="Q37" s="47"/>
      <c r="R37" s="47"/>
      <c r="S37" s="47"/>
      <c r="T37" s="193"/>
      <c r="U37" s="363"/>
      <c r="V37" s="58"/>
      <c r="W37" s="58"/>
      <c r="X37" s="58"/>
      <c r="Y37" s="257"/>
      <c r="Z37" s="211">
        <v>60</v>
      </c>
      <c r="AA37" s="63">
        <v>18</v>
      </c>
      <c r="AB37" s="63">
        <v>42</v>
      </c>
      <c r="AC37" s="63"/>
      <c r="AD37" s="63"/>
      <c r="AE37" s="145"/>
      <c r="AF37" s="18"/>
    </row>
    <row r="38" spans="1:32" ht="22.5">
      <c r="A38" s="429"/>
      <c r="B38" s="430" t="s">
        <v>94</v>
      </c>
      <c r="C38" s="176"/>
      <c r="D38" s="77"/>
      <c r="E38" s="77"/>
      <c r="F38" s="177"/>
      <c r="G38" s="182"/>
      <c r="H38" s="13"/>
      <c r="I38" s="71"/>
      <c r="J38" s="13"/>
      <c r="K38" s="68"/>
      <c r="L38" s="183"/>
      <c r="M38" s="325"/>
      <c r="N38" s="86"/>
      <c r="O38" s="342"/>
      <c r="P38" s="192"/>
      <c r="Q38" s="47"/>
      <c r="R38" s="47"/>
      <c r="S38" s="47"/>
      <c r="T38" s="193"/>
      <c r="U38" s="363"/>
      <c r="V38" s="58"/>
      <c r="W38" s="58"/>
      <c r="X38" s="58"/>
      <c r="Y38" s="257"/>
      <c r="Z38" s="211"/>
      <c r="AA38" s="63"/>
      <c r="AB38" s="63"/>
      <c r="AC38" s="63"/>
      <c r="AD38" s="63"/>
      <c r="AE38" s="145"/>
      <c r="AF38" s="18"/>
    </row>
    <row r="39" spans="1:32" ht="29.25" customHeight="1">
      <c r="A39" s="426" t="s">
        <v>24</v>
      </c>
      <c r="B39" s="428" t="s">
        <v>165</v>
      </c>
      <c r="C39" s="236"/>
      <c r="D39" s="81"/>
      <c r="E39" s="111"/>
      <c r="F39" s="237"/>
      <c r="G39" s="332">
        <f>G40+G41+G42+G43+G44</f>
        <v>360</v>
      </c>
      <c r="H39" s="298">
        <f>H40+H41+H42+H43+H44</f>
        <v>110</v>
      </c>
      <c r="I39" s="298">
        <f>I40+I41+I42+I43+I44</f>
        <v>250</v>
      </c>
      <c r="J39" s="298">
        <f>J40+J41+J42+J43+J44</f>
        <v>140</v>
      </c>
      <c r="K39" s="298">
        <f>K40+K41+K42+K43+K44</f>
        <v>110</v>
      </c>
      <c r="L39" s="333">
        <v>0</v>
      </c>
      <c r="M39" s="323"/>
      <c r="N39" s="105"/>
      <c r="O39" s="340"/>
      <c r="P39" s="347">
        <f>P40+P41+P42+P43+P44</f>
        <v>250</v>
      </c>
      <c r="Q39" s="296">
        <f>Q40+Q41+Q42+Q43+Q44</f>
        <v>100</v>
      </c>
      <c r="R39" s="296"/>
      <c r="S39" s="296">
        <f>S40+S41+S42+S43+S44</f>
        <v>150</v>
      </c>
      <c r="T39" s="172"/>
      <c r="U39" s="365"/>
      <c r="V39" s="100"/>
      <c r="W39" s="100"/>
      <c r="X39" s="100"/>
      <c r="Y39" s="261"/>
      <c r="Z39" s="263"/>
      <c r="AA39" s="101"/>
      <c r="AB39" s="101"/>
      <c r="AC39" s="63"/>
      <c r="AD39" s="63"/>
      <c r="AE39" s="145"/>
      <c r="AF39" s="18"/>
    </row>
    <row r="40" spans="1:32" ht="16.5" customHeight="1">
      <c r="A40" s="429" t="s">
        <v>95</v>
      </c>
      <c r="B40" s="430" t="s">
        <v>33</v>
      </c>
      <c r="C40" s="176">
        <v>3</v>
      </c>
      <c r="D40" s="77"/>
      <c r="E40" s="78"/>
      <c r="F40" s="177"/>
      <c r="G40" s="182">
        <v>58</v>
      </c>
      <c r="H40" s="13">
        <v>18</v>
      </c>
      <c r="I40" s="71">
        <v>40</v>
      </c>
      <c r="J40" s="13">
        <v>20</v>
      </c>
      <c r="K40" s="68">
        <v>20</v>
      </c>
      <c r="L40" s="183"/>
      <c r="M40" s="325"/>
      <c r="N40" s="86"/>
      <c r="O40" s="342"/>
      <c r="P40" s="192">
        <v>40</v>
      </c>
      <c r="Q40" s="47">
        <v>40</v>
      </c>
      <c r="R40" s="47"/>
      <c r="S40" s="47"/>
      <c r="T40" s="193"/>
      <c r="U40" s="363"/>
      <c r="V40" s="58"/>
      <c r="W40" s="58"/>
      <c r="X40" s="58"/>
      <c r="Y40" s="257"/>
      <c r="Z40" s="211"/>
      <c r="AA40" s="63"/>
      <c r="AB40" s="63"/>
      <c r="AC40" s="63"/>
      <c r="AD40" s="63"/>
      <c r="AE40" s="145"/>
      <c r="AF40" s="18"/>
    </row>
    <row r="41" spans="1:32" ht="18.75" customHeight="1">
      <c r="A41" s="429" t="s">
        <v>121</v>
      </c>
      <c r="B41" s="430" t="s">
        <v>166</v>
      </c>
      <c r="C41" s="176"/>
      <c r="D41" s="77"/>
      <c r="E41" s="78"/>
      <c r="F41" s="177">
        <v>4</v>
      </c>
      <c r="G41" s="182">
        <v>86</v>
      </c>
      <c r="H41" s="13">
        <v>26</v>
      </c>
      <c r="I41" s="71">
        <v>60</v>
      </c>
      <c r="J41" s="13">
        <v>30</v>
      </c>
      <c r="K41" s="68">
        <v>30</v>
      </c>
      <c r="L41" s="183"/>
      <c r="M41" s="325"/>
      <c r="N41" s="86"/>
      <c r="O41" s="342"/>
      <c r="P41" s="192">
        <v>60</v>
      </c>
      <c r="Q41" s="47">
        <v>20</v>
      </c>
      <c r="R41" s="47"/>
      <c r="S41" s="47">
        <v>40</v>
      </c>
      <c r="T41" s="193"/>
      <c r="U41" s="366"/>
      <c r="V41" s="106"/>
      <c r="W41" s="106"/>
      <c r="X41" s="58"/>
      <c r="Y41" s="257"/>
      <c r="Z41" s="211"/>
      <c r="AA41" s="63"/>
      <c r="AB41" s="63"/>
      <c r="AC41" s="63"/>
      <c r="AD41" s="63"/>
      <c r="AE41" s="145"/>
      <c r="AF41" s="18"/>
    </row>
    <row r="42" spans="1:32" ht="22.5" customHeight="1">
      <c r="A42" s="429" t="s">
        <v>167</v>
      </c>
      <c r="B42" s="430" t="s">
        <v>96</v>
      </c>
      <c r="C42" s="176"/>
      <c r="D42" s="77">
        <v>4</v>
      </c>
      <c r="E42" s="77"/>
      <c r="F42" s="177"/>
      <c r="G42" s="182">
        <v>46</v>
      </c>
      <c r="H42" s="13">
        <v>14</v>
      </c>
      <c r="I42" s="71">
        <v>32</v>
      </c>
      <c r="J42" s="13">
        <v>32</v>
      </c>
      <c r="K42" s="68"/>
      <c r="L42" s="183"/>
      <c r="M42" s="326"/>
      <c r="N42" s="107"/>
      <c r="O42" s="343"/>
      <c r="P42" s="203">
        <v>32</v>
      </c>
      <c r="Q42" s="108"/>
      <c r="R42" s="108"/>
      <c r="S42" s="108">
        <v>32</v>
      </c>
      <c r="T42" s="204"/>
      <c r="U42" s="363"/>
      <c r="V42" s="58"/>
      <c r="W42" s="58"/>
      <c r="X42" s="106"/>
      <c r="Y42" s="265"/>
      <c r="Z42" s="212"/>
      <c r="AA42" s="109"/>
      <c r="AB42" s="109"/>
      <c r="AC42" s="109"/>
      <c r="AD42" s="109"/>
      <c r="AE42" s="158"/>
      <c r="AF42" s="18"/>
    </row>
    <row r="43" spans="1:32" ht="16.5" customHeight="1" thickBot="1">
      <c r="A43" s="431" t="s">
        <v>187</v>
      </c>
      <c r="B43" s="430" t="s">
        <v>188</v>
      </c>
      <c r="C43" s="176"/>
      <c r="D43" s="77">
        <v>4</v>
      </c>
      <c r="E43" s="77"/>
      <c r="F43" s="177"/>
      <c r="G43" s="182">
        <v>86</v>
      </c>
      <c r="H43" s="13">
        <v>26</v>
      </c>
      <c r="I43" s="71">
        <v>60</v>
      </c>
      <c r="J43" s="13">
        <v>24</v>
      </c>
      <c r="K43" s="68">
        <v>36</v>
      </c>
      <c r="L43" s="183"/>
      <c r="M43" s="326"/>
      <c r="N43" s="107"/>
      <c r="O43" s="343"/>
      <c r="P43" s="203">
        <v>60</v>
      </c>
      <c r="Q43" s="108">
        <v>20</v>
      </c>
      <c r="R43" s="108"/>
      <c r="S43" s="108">
        <v>40</v>
      </c>
      <c r="T43" s="204"/>
      <c r="U43" s="363"/>
      <c r="V43" s="58"/>
      <c r="W43" s="58"/>
      <c r="X43" s="106"/>
      <c r="Y43" s="265"/>
      <c r="Z43" s="212"/>
      <c r="AA43" s="109"/>
      <c r="AB43" s="109"/>
      <c r="AC43" s="109"/>
      <c r="AD43" s="109"/>
      <c r="AE43" s="158"/>
      <c r="AF43" s="18"/>
    </row>
    <row r="44" spans="1:32" ht="16.5" customHeight="1" thickBot="1">
      <c r="A44" s="432" t="s">
        <v>189</v>
      </c>
      <c r="B44" s="433" t="s">
        <v>190</v>
      </c>
      <c r="C44" s="180"/>
      <c r="D44" s="151">
        <v>4</v>
      </c>
      <c r="E44" s="151"/>
      <c r="F44" s="181"/>
      <c r="G44" s="184">
        <v>84</v>
      </c>
      <c r="H44" s="41">
        <v>26</v>
      </c>
      <c r="I44" s="152">
        <v>58</v>
      </c>
      <c r="J44" s="41">
        <v>34</v>
      </c>
      <c r="K44" s="153">
        <v>24</v>
      </c>
      <c r="L44" s="185"/>
      <c r="M44" s="422"/>
      <c r="N44" s="202"/>
      <c r="O44" s="424"/>
      <c r="P44" s="205">
        <v>58</v>
      </c>
      <c r="Q44" s="206">
        <v>20</v>
      </c>
      <c r="R44" s="206"/>
      <c r="S44" s="206">
        <v>38</v>
      </c>
      <c r="T44" s="207"/>
      <c r="U44" s="367"/>
      <c r="V44" s="156"/>
      <c r="W44" s="156"/>
      <c r="X44" s="209"/>
      <c r="Y44" s="266"/>
      <c r="Z44" s="213"/>
      <c r="AA44" s="159"/>
      <c r="AB44" s="159"/>
      <c r="AC44" s="159"/>
      <c r="AD44" s="159"/>
      <c r="AE44" s="214"/>
      <c r="AF44" s="18"/>
    </row>
    <row r="45" spans="1:32" ht="21" customHeight="1">
      <c r="A45" s="434">
        <v>1</v>
      </c>
      <c r="B45" s="435">
        <v>2</v>
      </c>
      <c r="C45" s="388">
        <v>3</v>
      </c>
      <c r="D45" s="389">
        <v>4</v>
      </c>
      <c r="E45" s="389">
        <v>5</v>
      </c>
      <c r="F45" s="390">
        <v>6</v>
      </c>
      <c r="G45" s="391">
        <v>7</v>
      </c>
      <c r="H45" s="392">
        <v>8</v>
      </c>
      <c r="I45" s="393">
        <v>9</v>
      </c>
      <c r="J45" s="392">
        <v>10</v>
      </c>
      <c r="K45" s="394">
        <v>11</v>
      </c>
      <c r="L45" s="395">
        <v>12</v>
      </c>
      <c r="M45" s="396">
        <v>13</v>
      </c>
      <c r="N45" s="397">
        <v>14</v>
      </c>
      <c r="O45" s="398">
        <v>15</v>
      </c>
      <c r="P45" s="399">
        <v>16</v>
      </c>
      <c r="Q45" s="400">
        <v>17</v>
      </c>
      <c r="R45" s="400"/>
      <c r="S45" s="400">
        <v>19</v>
      </c>
      <c r="T45" s="170">
        <v>20</v>
      </c>
      <c r="U45" s="173">
        <v>21</v>
      </c>
      <c r="V45" s="140">
        <v>22</v>
      </c>
      <c r="W45" s="140">
        <v>23</v>
      </c>
      <c r="X45" s="140">
        <v>24</v>
      </c>
      <c r="Y45" s="383">
        <v>25</v>
      </c>
      <c r="Z45" s="401">
        <v>26</v>
      </c>
      <c r="AA45" s="385">
        <v>27</v>
      </c>
      <c r="AB45" s="384">
        <v>29</v>
      </c>
      <c r="AC45" s="385">
        <v>30</v>
      </c>
      <c r="AD45" s="385">
        <v>31</v>
      </c>
      <c r="AE45" s="385">
        <v>32</v>
      </c>
      <c r="AF45" s="18"/>
    </row>
    <row r="46" spans="1:32" ht="24">
      <c r="A46" s="426" t="s">
        <v>25</v>
      </c>
      <c r="B46" s="427" t="s">
        <v>174</v>
      </c>
      <c r="C46" s="176"/>
      <c r="D46" s="77"/>
      <c r="E46" s="78"/>
      <c r="F46" s="235"/>
      <c r="G46" s="334">
        <f aca="true" t="shared" si="2" ref="G46:L46">SUM(G47:G59)</f>
        <v>1156</v>
      </c>
      <c r="H46" s="299">
        <f t="shared" si="2"/>
        <v>254</v>
      </c>
      <c r="I46" s="299">
        <f t="shared" si="2"/>
        <v>902</v>
      </c>
      <c r="J46" s="299">
        <f t="shared" si="2"/>
        <v>558</v>
      </c>
      <c r="K46" s="299">
        <f t="shared" si="2"/>
        <v>328</v>
      </c>
      <c r="L46" s="335">
        <f t="shared" si="2"/>
        <v>16</v>
      </c>
      <c r="M46" s="338"/>
      <c r="N46" s="93"/>
      <c r="O46" s="245"/>
      <c r="P46" s="350">
        <f>SUM(P47:P59)</f>
        <v>262</v>
      </c>
      <c r="Q46" s="300">
        <f>SUM(Q47:Q59)</f>
        <v>105</v>
      </c>
      <c r="R46" s="300"/>
      <c r="S46" s="300">
        <f>SUM(S47:S59)</f>
        <v>157</v>
      </c>
      <c r="T46" s="351"/>
      <c r="U46" s="250">
        <f>SUM(U47:U59)</f>
        <v>394</v>
      </c>
      <c r="V46" s="59">
        <f>SUM(V47:V59)</f>
        <v>170</v>
      </c>
      <c r="W46" s="59"/>
      <c r="X46" s="59">
        <f>SUM(X47:X59)</f>
        <v>224</v>
      </c>
      <c r="Y46" s="358"/>
      <c r="Z46" s="354">
        <f>SUM(Z47:Z59)</f>
        <v>246</v>
      </c>
      <c r="AA46" s="66">
        <f>SUM(AA47:AA59)</f>
        <v>152</v>
      </c>
      <c r="AB46" s="66">
        <f>SUM(AB47:AB59)</f>
        <v>94</v>
      </c>
      <c r="AC46" s="66"/>
      <c r="AD46" s="66"/>
      <c r="AE46" s="66"/>
      <c r="AF46" s="18"/>
    </row>
    <row r="47" spans="1:32" ht="22.5">
      <c r="A47" s="429" t="s">
        <v>97</v>
      </c>
      <c r="B47" s="430" t="s">
        <v>191</v>
      </c>
      <c r="C47" s="176"/>
      <c r="D47" s="77">
        <v>4</v>
      </c>
      <c r="E47" s="77"/>
      <c r="F47" s="177"/>
      <c r="G47" s="182">
        <v>54</v>
      </c>
      <c r="H47" s="13">
        <v>12</v>
      </c>
      <c r="I47" s="71">
        <v>42</v>
      </c>
      <c r="J47" s="13">
        <v>26</v>
      </c>
      <c r="K47" s="68">
        <v>16</v>
      </c>
      <c r="L47" s="183"/>
      <c r="M47" s="188"/>
      <c r="N47" s="86"/>
      <c r="O47" s="189"/>
      <c r="P47" s="192">
        <v>42</v>
      </c>
      <c r="Q47" s="47">
        <v>15</v>
      </c>
      <c r="R47" s="47"/>
      <c r="S47" s="47">
        <v>27</v>
      </c>
      <c r="T47" s="193"/>
      <c r="U47" s="196"/>
      <c r="V47" s="58"/>
      <c r="W47" s="58"/>
      <c r="X47" s="58"/>
      <c r="Y47" s="197"/>
      <c r="Z47" s="353"/>
      <c r="AA47" s="63"/>
      <c r="AB47" s="63"/>
      <c r="AC47" s="63"/>
      <c r="AD47" s="63"/>
      <c r="AE47" s="63"/>
      <c r="AF47" s="18"/>
    </row>
    <row r="48" spans="1:32" ht="23.25" thickBot="1">
      <c r="A48" s="429" t="s">
        <v>98</v>
      </c>
      <c r="B48" s="430" t="s">
        <v>192</v>
      </c>
      <c r="C48" s="176">
        <v>4</v>
      </c>
      <c r="D48" s="77">
        <v>3</v>
      </c>
      <c r="E48" s="77"/>
      <c r="F48" s="177"/>
      <c r="G48" s="215">
        <v>128</v>
      </c>
      <c r="H48" s="29">
        <v>28</v>
      </c>
      <c r="I48" s="71">
        <v>100</v>
      </c>
      <c r="J48" s="13">
        <v>78</v>
      </c>
      <c r="K48" s="68">
        <v>22</v>
      </c>
      <c r="L48" s="183"/>
      <c r="M48" s="188"/>
      <c r="N48" s="86"/>
      <c r="O48" s="189"/>
      <c r="P48" s="192">
        <v>100</v>
      </c>
      <c r="Q48" s="47">
        <v>40</v>
      </c>
      <c r="R48" s="47"/>
      <c r="S48" s="47">
        <v>60</v>
      </c>
      <c r="T48" s="193"/>
      <c r="U48" s="196"/>
      <c r="V48" s="58"/>
      <c r="W48" s="58"/>
      <c r="X48" s="58"/>
      <c r="Y48" s="197"/>
      <c r="Z48" s="403"/>
      <c r="AA48" s="65"/>
      <c r="AB48" s="65"/>
      <c r="AC48" s="65"/>
      <c r="AD48" s="65"/>
      <c r="AE48" s="65"/>
      <c r="AF48" s="18"/>
    </row>
    <row r="49" spans="1:32" ht="22.5">
      <c r="A49" s="429" t="s">
        <v>99</v>
      </c>
      <c r="B49" s="430" t="s">
        <v>208</v>
      </c>
      <c r="C49" s="176">
        <v>4</v>
      </c>
      <c r="D49" s="77">
        <v>3</v>
      </c>
      <c r="E49" s="77"/>
      <c r="F49" s="177"/>
      <c r="G49" s="215">
        <v>154</v>
      </c>
      <c r="H49" s="29">
        <v>34</v>
      </c>
      <c r="I49" s="71">
        <v>120</v>
      </c>
      <c r="J49" s="13">
        <v>74</v>
      </c>
      <c r="K49" s="68">
        <v>46</v>
      </c>
      <c r="L49" s="183"/>
      <c r="M49" s="188"/>
      <c r="N49" s="86"/>
      <c r="O49" s="189"/>
      <c r="P49" s="192">
        <v>120</v>
      </c>
      <c r="Q49" s="47">
        <v>50</v>
      </c>
      <c r="R49" s="47"/>
      <c r="S49" s="47">
        <v>70</v>
      </c>
      <c r="T49" s="193"/>
      <c r="U49" s="196"/>
      <c r="V49" s="58"/>
      <c r="W49" s="58"/>
      <c r="X49" s="58"/>
      <c r="Y49" s="197"/>
      <c r="Z49" s="210"/>
      <c r="AA49" s="142"/>
      <c r="AB49" s="142"/>
      <c r="AC49" s="142"/>
      <c r="AD49" s="142"/>
      <c r="AE49" s="143"/>
      <c r="AF49" s="18"/>
    </row>
    <row r="50" spans="1:32" ht="17.25" customHeight="1">
      <c r="A50" s="429" t="s">
        <v>100</v>
      </c>
      <c r="B50" s="430" t="s">
        <v>193</v>
      </c>
      <c r="C50" s="176">
        <v>8</v>
      </c>
      <c r="D50" s="77"/>
      <c r="E50" s="77"/>
      <c r="F50" s="177"/>
      <c r="G50" s="215">
        <v>74</v>
      </c>
      <c r="H50" s="29">
        <v>16</v>
      </c>
      <c r="I50" s="71">
        <v>58</v>
      </c>
      <c r="J50" s="13">
        <v>46</v>
      </c>
      <c r="K50" s="68">
        <v>12</v>
      </c>
      <c r="L50" s="183"/>
      <c r="M50" s="188"/>
      <c r="N50" s="86"/>
      <c r="O50" s="189"/>
      <c r="P50" s="192"/>
      <c r="Q50" s="47"/>
      <c r="R50" s="47"/>
      <c r="S50" s="47"/>
      <c r="T50" s="193"/>
      <c r="U50" s="196"/>
      <c r="V50" s="58"/>
      <c r="W50" s="58"/>
      <c r="X50" s="58"/>
      <c r="Y50" s="197"/>
      <c r="Z50" s="211">
        <v>58</v>
      </c>
      <c r="AA50" s="63">
        <v>36</v>
      </c>
      <c r="AB50" s="63">
        <v>22</v>
      </c>
      <c r="AC50" s="63"/>
      <c r="AD50" s="63"/>
      <c r="AE50" s="145"/>
      <c r="AF50" s="18"/>
    </row>
    <row r="51" spans="1:32" ht="21.75" customHeight="1">
      <c r="A51" s="429" t="s">
        <v>101</v>
      </c>
      <c r="B51" s="430" t="s">
        <v>194</v>
      </c>
      <c r="C51" s="176"/>
      <c r="D51" s="77">
        <v>6</v>
      </c>
      <c r="E51" s="77"/>
      <c r="F51" s="177"/>
      <c r="G51" s="215">
        <v>62</v>
      </c>
      <c r="H51" s="29">
        <v>14</v>
      </c>
      <c r="I51" s="71">
        <v>48</v>
      </c>
      <c r="J51" s="13">
        <v>28</v>
      </c>
      <c r="K51" s="68">
        <v>20</v>
      </c>
      <c r="L51" s="183"/>
      <c r="M51" s="188"/>
      <c r="N51" s="86"/>
      <c r="O51" s="189"/>
      <c r="P51" s="192"/>
      <c r="Q51" s="47"/>
      <c r="R51" s="47"/>
      <c r="S51" s="47"/>
      <c r="T51" s="193"/>
      <c r="U51" s="196">
        <v>48</v>
      </c>
      <c r="V51" s="58"/>
      <c r="W51" s="106"/>
      <c r="X51" s="58">
        <v>48</v>
      </c>
      <c r="Y51" s="197"/>
      <c r="Z51" s="211"/>
      <c r="AA51" s="63"/>
      <c r="AB51" s="63"/>
      <c r="AC51" s="63"/>
      <c r="AD51" s="63"/>
      <c r="AE51" s="145"/>
      <c r="AF51" s="18"/>
    </row>
    <row r="52" spans="1:32" ht="21" customHeight="1">
      <c r="A52" s="429" t="s">
        <v>102</v>
      </c>
      <c r="B52" s="430" t="s">
        <v>195</v>
      </c>
      <c r="C52" s="176"/>
      <c r="D52" s="77">
        <v>6</v>
      </c>
      <c r="E52" s="77"/>
      <c r="F52" s="177"/>
      <c r="G52" s="215">
        <v>72</v>
      </c>
      <c r="H52" s="29">
        <v>16</v>
      </c>
      <c r="I52" s="71">
        <v>56</v>
      </c>
      <c r="J52" s="13">
        <v>36</v>
      </c>
      <c r="K52" s="68">
        <v>20</v>
      </c>
      <c r="L52" s="183"/>
      <c r="M52" s="188"/>
      <c r="N52" s="86"/>
      <c r="O52" s="189"/>
      <c r="P52" s="192"/>
      <c r="Q52" s="47"/>
      <c r="R52" s="47"/>
      <c r="S52" s="47"/>
      <c r="T52" s="193"/>
      <c r="U52" s="196">
        <v>56</v>
      </c>
      <c r="V52" s="58">
        <v>20</v>
      </c>
      <c r="W52" s="106"/>
      <c r="X52" s="58">
        <v>36</v>
      </c>
      <c r="Y52" s="197"/>
      <c r="Z52" s="211"/>
      <c r="AA52" s="63"/>
      <c r="AB52" s="63"/>
      <c r="AC52" s="63"/>
      <c r="AD52" s="63"/>
      <c r="AE52" s="145"/>
      <c r="AF52" s="18"/>
    </row>
    <row r="53" spans="1:32" ht="27" customHeight="1">
      <c r="A53" s="429" t="s">
        <v>103</v>
      </c>
      <c r="B53" s="430" t="s">
        <v>168</v>
      </c>
      <c r="C53" s="176"/>
      <c r="D53" s="77">
        <v>7</v>
      </c>
      <c r="E53" s="77"/>
      <c r="F53" s="177"/>
      <c r="G53" s="215">
        <v>77</v>
      </c>
      <c r="H53" s="29">
        <v>17</v>
      </c>
      <c r="I53" s="71">
        <v>60</v>
      </c>
      <c r="J53" s="29">
        <v>20</v>
      </c>
      <c r="K53" s="68">
        <v>40</v>
      </c>
      <c r="L53" s="216"/>
      <c r="M53" s="188"/>
      <c r="N53" s="86"/>
      <c r="O53" s="189"/>
      <c r="P53" s="192"/>
      <c r="Q53" s="47"/>
      <c r="R53" s="47"/>
      <c r="S53" s="47"/>
      <c r="T53" s="193"/>
      <c r="U53" s="196">
        <v>30</v>
      </c>
      <c r="V53" s="58"/>
      <c r="W53" s="106"/>
      <c r="X53" s="58">
        <v>30</v>
      </c>
      <c r="Y53" s="197"/>
      <c r="Z53" s="211">
        <v>30</v>
      </c>
      <c r="AA53" s="63">
        <v>30</v>
      </c>
      <c r="AB53" s="63"/>
      <c r="AC53" s="63"/>
      <c r="AD53" s="63"/>
      <c r="AE53" s="145"/>
      <c r="AF53" s="18"/>
    </row>
    <row r="54" spans="1:32" ht="22.5" customHeight="1">
      <c r="A54" s="429" t="s">
        <v>104</v>
      </c>
      <c r="B54" s="430" t="s">
        <v>196</v>
      </c>
      <c r="C54" s="176">
        <v>8</v>
      </c>
      <c r="D54" s="77">
        <v>7</v>
      </c>
      <c r="E54" s="77"/>
      <c r="F54" s="177"/>
      <c r="G54" s="215">
        <v>154</v>
      </c>
      <c r="H54" s="29">
        <v>34</v>
      </c>
      <c r="I54" s="71">
        <v>120</v>
      </c>
      <c r="J54" s="13">
        <v>60</v>
      </c>
      <c r="K54" s="68">
        <v>60</v>
      </c>
      <c r="L54" s="183"/>
      <c r="M54" s="188"/>
      <c r="N54" s="86"/>
      <c r="O54" s="189"/>
      <c r="P54" s="192"/>
      <c r="Q54" s="47"/>
      <c r="R54" s="47"/>
      <c r="S54" s="47"/>
      <c r="T54" s="193"/>
      <c r="U54" s="196">
        <v>62</v>
      </c>
      <c r="V54" s="58">
        <v>32</v>
      </c>
      <c r="W54" s="58"/>
      <c r="X54" s="58">
        <v>30</v>
      </c>
      <c r="Y54" s="197"/>
      <c r="Z54" s="211">
        <v>58</v>
      </c>
      <c r="AA54" s="63">
        <v>34</v>
      </c>
      <c r="AB54" s="63">
        <v>24</v>
      </c>
      <c r="AC54" s="63"/>
      <c r="AD54" s="63"/>
      <c r="AE54" s="145"/>
      <c r="AF54" s="18"/>
    </row>
    <row r="55" spans="1:32" ht="27" customHeight="1">
      <c r="A55" s="429" t="s">
        <v>105</v>
      </c>
      <c r="B55" s="430" t="s">
        <v>106</v>
      </c>
      <c r="C55" s="176"/>
      <c r="D55" s="77">
        <v>5</v>
      </c>
      <c r="E55" s="77"/>
      <c r="F55" s="177"/>
      <c r="G55" s="215">
        <v>61</v>
      </c>
      <c r="H55" s="29">
        <v>13</v>
      </c>
      <c r="I55" s="71">
        <v>48</v>
      </c>
      <c r="J55" s="13">
        <v>38</v>
      </c>
      <c r="K55" s="68">
        <v>10</v>
      </c>
      <c r="L55" s="183"/>
      <c r="M55" s="188"/>
      <c r="N55" s="86"/>
      <c r="O55" s="189"/>
      <c r="P55" s="192"/>
      <c r="Q55" s="47"/>
      <c r="R55" s="47"/>
      <c r="S55" s="47"/>
      <c r="T55" s="193"/>
      <c r="U55" s="196">
        <v>48</v>
      </c>
      <c r="V55" s="58">
        <v>48</v>
      </c>
      <c r="W55" s="58"/>
      <c r="X55" s="58"/>
      <c r="Y55" s="197"/>
      <c r="Z55" s="211"/>
      <c r="AA55" s="63"/>
      <c r="AB55" s="63"/>
      <c r="AC55" s="63"/>
      <c r="AD55" s="63"/>
      <c r="AE55" s="145"/>
      <c r="AF55" s="18"/>
    </row>
    <row r="56" spans="1:32" ht="12.75">
      <c r="A56" s="429" t="s">
        <v>170</v>
      </c>
      <c r="B56" s="430" t="s">
        <v>107</v>
      </c>
      <c r="C56" s="176"/>
      <c r="D56" s="77">
        <v>8</v>
      </c>
      <c r="E56" s="77"/>
      <c r="F56" s="177"/>
      <c r="G56" s="215">
        <v>102</v>
      </c>
      <c r="H56" s="29">
        <v>22</v>
      </c>
      <c r="I56" s="71">
        <v>80</v>
      </c>
      <c r="J56" s="13">
        <v>30</v>
      </c>
      <c r="K56" s="68">
        <v>34</v>
      </c>
      <c r="L56" s="183">
        <v>16</v>
      </c>
      <c r="M56" s="188"/>
      <c r="N56" s="86"/>
      <c r="O56" s="189"/>
      <c r="P56" s="192"/>
      <c r="Q56" s="47"/>
      <c r="R56" s="47"/>
      <c r="S56" s="47"/>
      <c r="T56" s="193"/>
      <c r="U56" s="196">
        <v>52</v>
      </c>
      <c r="V56" s="58">
        <v>22</v>
      </c>
      <c r="W56" s="58"/>
      <c r="X56" s="58">
        <v>30</v>
      </c>
      <c r="Y56" s="197"/>
      <c r="Z56" s="211">
        <v>28</v>
      </c>
      <c r="AA56" s="63"/>
      <c r="AB56" s="63">
        <v>28</v>
      </c>
      <c r="AC56" s="63"/>
      <c r="AD56" s="63"/>
      <c r="AE56" s="145"/>
      <c r="AF56" s="18"/>
    </row>
    <row r="57" spans="1:32" ht="18.75" customHeight="1">
      <c r="A57" s="429" t="s">
        <v>171</v>
      </c>
      <c r="B57" s="430" t="s">
        <v>110</v>
      </c>
      <c r="C57" s="176"/>
      <c r="D57" s="77">
        <v>8</v>
      </c>
      <c r="E57" s="77"/>
      <c r="F57" s="177"/>
      <c r="G57" s="215">
        <v>90</v>
      </c>
      <c r="H57" s="29">
        <v>20</v>
      </c>
      <c r="I57" s="71">
        <v>70</v>
      </c>
      <c r="J57" s="13">
        <v>50</v>
      </c>
      <c r="K57" s="68">
        <v>20</v>
      </c>
      <c r="L57" s="183"/>
      <c r="M57" s="188"/>
      <c r="N57" s="86"/>
      <c r="O57" s="189"/>
      <c r="P57" s="192"/>
      <c r="Q57" s="47"/>
      <c r="R57" s="47"/>
      <c r="S57" s="47"/>
      <c r="T57" s="193"/>
      <c r="U57" s="196">
        <v>30</v>
      </c>
      <c r="V57" s="58">
        <v>15</v>
      </c>
      <c r="W57" s="58"/>
      <c r="X57" s="58">
        <v>15</v>
      </c>
      <c r="Y57" s="197"/>
      <c r="Z57" s="211">
        <v>40</v>
      </c>
      <c r="AA57" s="63">
        <v>20</v>
      </c>
      <c r="AB57" s="63">
        <v>20</v>
      </c>
      <c r="AC57" s="63"/>
      <c r="AD57" s="63"/>
      <c r="AE57" s="145"/>
      <c r="AF57" s="18"/>
    </row>
    <row r="58" spans="1:32" ht="12.75">
      <c r="A58" s="429" t="s">
        <v>175</v>
      </c>
      <c r="B58" s="430" t="s">
        <v>111</v>
      </c>
      <c r="C58" s="176"/>
      <c r="D58" s="77">
        <v>6</v>
      </c>
      <c r="E58" s="77"/>
      <c r="F58" s="177"/>
      <c r="G58" s="215">
        <v>87</v>
      </c>
      <c r="H58" s="29">
        <v>19</v>
      </c>
      <c r="I58" s="71">
        <v>68</v>
      </c>
      <c r="J58" s="13">
        <v>48</v>
      </c>
      <c r="K58" s="68">
        <v>20</v>
      </c>
      <c r="L58" s="183"/>
      <c r="M58" s="188"/>
      <c r="N58" s="86"/>
      <c r="O58" s="189"/>
      <c r="P58" s="192"/>
      <c r="Q58" s="47"/>
      <c r="R58" s="47"/>
      <c r="S58" s="47"/>
      <c r="T58" s="193"/>
      <c r="U58" s="196">
        <v>68</v>
      </c>
      <c r="V58" s="58">
        <v>33</v>
      </c>
      <c r="W58" s="58"/>
      <c r="X58" s="58">
        <v>35</v>
      </c>
      <c r="Y58" s="197"/>
      <c r="Z58" s="211"/>
      <c r="AA58" s="63"/>
      <c r="AB58" s="109"/>
      <c r="AC58" s="63"/>
      <c r="AD58" s="63"/>
      <c r="AE58" s="145"/>
      <c r="AF58" s="18"/>
    </row>
    <row r="59" spans="1:32" ht="12.75">
      <c r="A59" s="429" t="s">
        <v>176</v>
      </c>
      <c r="B59" s="430" t="s">
        <v>169</v>
      </c>
      <c r="C59" s="176"/>
      <c r="D59" s="77">
        <v>7</v>
      </c>
      <c r="E59" s="77"/>
      <c r="F59" s="177"/>
      <c r="G59" s="215">
        <v>41</v>
      </c>
      <c r="H59" s="29">
        <v>9</v>
      </c>
      <c r="I59" s="71">
        <v>32</v>
      </c>
      <c r="J59" s="13">
        <v>24</v>
      </c>
      <c r="K59" s="68">
        <v>8</v>
      </c>
      <c r="L59" s="183"/>
      <c r="M59" s="188"/>
      <c r="N59" s="86"/>
      <c r="O59" s="189"/>
      <c r="P59" s="192"/>
      <c r="Q59" s="47"/>
      <c r="R59" s="47"/>
      <c r="S59" s="47"/>
      <c r="T59" s="193"/>
      <c r="U59" s="196"/>
      <c r="V59" s="58"/>
      <c r="W59" s="58"/>
      <c r="X59" s="58"/>
      <c r="Y59" s="197"/>
      <c r="Z59" s="212">
        <v>32</v>
      </c>
      <c r="AA59" s="109">
        <v>32</v>
      </c>
      <c r="AB59" s="63"/>
      <c r="AC59" s="63"/>
      <c r="AD59" s="63"/>
      <c r="AE59" s="145"/>
      <c r="AF59" s="18"/>
    </row>
    <row r="60" spans="1:32" ht="18" customHeight="1">
      <c r="A60" s="428" t="s">
        <v>112</v>
      </c>
      <c r="B60" s="427" t="s">
        <v>113</v>
      </c>
      <c r="C60" s="218"/>
      <c r="D60" s="82"/>
      <c r="E60" s="78"/>
      <c r="F60" s="235"/>
      <c r="G60" s="334">
        <f aca="true" t="shared" si="3" ref="G60:L60">G61+G62+G63+G64+G65+G66+G67</f>
        <v>1220</v>
      </c>
      <c r="H60" s="299">
        <f t="shared" si="3"/>
        <v>250</v>
      </c>
      <c r="I60" s="299">
        <f t="shared" si="3"/>
        <v>970</v>
      </c>
      <c r="J60" s="299">
        <f t="shared" si="3"/>
        <v>485</v>
      </c>
      <c r="K60" s="299">
        <f t="shared" si="3"/>
        <v>373</v>
      </c>
      <c r="L60" s="335">
        <f t="shared" si="3"/>
        <v>32</v>
      </c>
      <c r="M60" s="338"/>
      <c r="N60" s="93"/>
      <c r="O60" s="245"/>
      <c r="P60" s="350">
        <f>P61+P62+P63+P64+P65+P66</f>
        <v>184</v>
      </c>
      <c r="Q60" s="300">
        <f>Q61+Q62+Q63+Q64+Q65+Q66</f>
        <v>90</v>
      </c>
      <c r="R60" s="300"/>
      <c r="S60" s="300">
        <f>S61+S62+S63+S64+S65+S66</f>
        <v>94</v>
      </c>
      <c r="T60" s="351"/>
      <c r="U60" s="250">
        <f>U61+U62+U63+U64+U65+U66+U67</f>
        <v>300</v>
      </c>
      <c r="V60" s="59">
        <f>V61+V62+V63+V64+V65+V66+V67</f>
        <v>123</v>
      </c>
      <c r="W60" s="59"/>
      <c r="X60" s="59">
        <f>X61+X62+X63+X64+X65+X66+X67</f>
        <v>177</v>
      </c>
      <c r="Y60" s="358"/>
      <c r="Z60" s="268">
        <f>Z61+Z62+Z63+Z64+Z65+Z66+Z67</f>
        <v>486</v>
      </c>
      <c r="AA60" s="66">
        <f>AA61+AA62+AA63+AA64+AA65+AA66+AA67</f>
        <v>291</v>
      </c>
      <c r="AB60" s="66">
        <f>AB61+AB62+AB63+AB64+AB65+AB66+AB67</f>
        <v>195</v>
      </c>
      <c r="AC60" s="66"/>
      <c r="AD60" s="66"/>
      <c r="AE60" s="362"/>
      <c r="AF60" s="18"/>
    </row>
    <row r="61" spans="1:32" ht="24.75" customHeight="1">
      <c r="A61" s="436" t="s">
        <v>114</v>
      </c>
      <c r="B61" s="430" t="s">
        <v>197</v>
      </c>
      <c r="C61" s="176">
        <v>8</v>
      </c>
      <c r="D61" s="77"/>
      <c r="E61" s="77">
        <v>6</v>
      </c>
      <c r="F61" s="177"/>
      <c r="G61" s="182">
        <v>482</v>
      </c>
      <c r="H61" s="117">
        <v>100</v>
      </c>
      <c r="I61" s="71">
        <v>382</v>
      </c>
      <c r="J61" s="13">
        <v>151</v>
      </c>
      <c r="K61" s="68">
        <v>215</v>
      </c>
      <c r="L61" s="183">
        <v>16</v>
      </c>
      <c r="M61" s="188"/>
      <c r="N61" s="86"/>
      <c r="O61" s="189"/>
      <c r="P61" s="192">
        <v>104</v>
      </c>
      <c r="Q61" s="47">
        <v>50</v>
      </c>
      <c r="R61" s="47"/>
      <c r="S61" s="47">
        <v>54</v>
      </c>
      <c r="T61" s="193"/>
      <c r="U61" s="196">
        <v>140</v>
      </c>
      <c r="V61" s="58">
        <v>65</v>
      </c>
      <c r="W61" s="58"/>
      <c r="X61" s="58">
        <v>75</v>
      </c>
      <c r="Y61" s="197"/>
      <c r="Z61" s="211">
        <v>138</v>
      </c>
      <c r="AA61" s="63">
        <v>74</v>
      </c>
      <c r="AB61" s="63">
        <v>64</v>
      </c>
      <c r="AC61" s="63"/>
      <c r="AD61" s="63"/>
      <c r="AE61" s="145"/>
      <c r="AF61" s="18"/>
    </row>
    <row r="62" spans="1:32" ht="20.25" customHeight="1">
      <c r="A62" s="436" t="s">
        <v>115</v>
      </c>
      <c r="B62" s="430" t="s">
        <v>198</v>
      </c>
      <c r="C62" s="176">
        <v>6</v>
      </c>
      <c r="D62" s="77">
        <v>4</v>
      </c>
      <c r="E62" s="77">
        <v>6</v>
      </c>
      <c r="F62" s="177"/>
      <c r="G62" s="182">
        <v>121</v>
      </c>
      <c r="H62" s="117">
        <v>25</v>
      </c>
      <c r="I62" s="71">
        <v>96</v>
      </c>
      <c r="J62" s="13">
        <v>48</v>
      </c>
      <c r="K62" s="68">
        <v>32</v>
      </c>
      <c r="L62" s="183">
        <v>16</v>
      </c>
      <c r="M62" s="188"/>
      <c r="N62" s="86"/>
      <c r="O62" s="189"/>
      <c r="P62" s="192">
        <v>40</v>
      </c>
      <c r="Q62" s="47">
        <v>20</v>
      </c>
      <c r="R62" s="47"/>
      <c r="S62" s="47">
        <v>20</v>
      </c>
      <c r="T62" s="193"/>
      <c r="U62" s="196">
        <v>56</v>
      </c>
      <c r="V62" s="58">
        <v>20</v>
      </c>
      <c r="W62" s="58"/>
      <c r="X62" s="58">
        <v>36</v>
      </c>
      <c r="Y62" s="197"/>
      <c r="Z62" s="212"/>
      <c r="AA62" s="109"/>
      <c r="AB62" s="109"/>
      <c r="AC62" s="63"/>
      <c r="AD62" s="63"/>
      <c r="AE62" s="145"/>
      <c r="AF62" s="18"/>
    </row>
    <row r="63" spans="1:32" ht="12.75">
      <c r="A63" s="436" t="s">
        <v>116</v>
      </c>
      <c r="B63" s="430" t="s">
        <v>199</v>
      </c>
      <c r="C63" s="176">
        <v>8</v>
      </c>
      <c r="D63" s="77"/>
      <c r="E63" s="77"/>
      <c r="F63" s="177"/>
      <c r="G63" s="182">
        <v>88</v>
      </c>
      <c r="H63" s="117">
        <v>18</v>
      </c>
      <c r="I63" s="71">
        <v>70</v>
      </c>
      <c r="J63" s="13">
        <v>46</v>
      </c>
      <c r="K63" s="68">
        <v>24</v>
      </c>
      <c r="L63" s="183"/>
      <c r="M63" s="188"/>
      <c r="N63" s="86"/>
      <c r="O63" s="189"/>
      <c r="P63" s="192"/>
      <c r="Q63" s="47"/>
      <c r="R63" s="47"/>
      <c r="S63" s="47"/>
      <c r="T63" s="193"/>
      <c r="U63" s="196"/>
      <c r="V63" s="58"/>
      <c r="W63" s="58"/>
      <c r="X63" s="58"/>
      <c r="Y63" s="197"/>
      <c r="Z63" s="211">
        <v>70</v>
      </c>
      <c r="AA63" s="63">
        <v>40</v>
      </c>
      <c r="AB63" s="63">
        <v>30</v>
      </c>
      <c r="AC63" s="63"/>
      <c r="AD63" s="63"/>
      <c r="AE63" s="145"/>
      <c r="AF63" s="18"/>
    </row>
    <row r="64" spans="1:32" ht="26.25" customHeight="1">
      <c r="A64" s="436" t="s">
        <v>117</v>
      </c>
      <c r="B64" s="430" t="s">
        <v>200</v>
      </c>
      <c r="C64" s="176">
        <v>6</v>
      </c>
      <c r="D64" s="77"/>
      <c r="E64" s="77"/>
      <c r="F64" s="177"/>
      <c r="G64" s="182">
        <v>121</v>
      </c>
      <c r="H64" s="117">
        <v>25</v>
      </c>
      <c r="I64" s="71">
        <v>96</v>
      </c>
      <c r="J64" s="13">
        <v>56</v>
      </c>
      <c r="K64" s="68">
        <v>40</v>
      </c>
      <c r="L64" s="183"/>
      <c r="M64" s="188"/>
      <c r="N64" s="86"/>
      <c r="O64" s="189"/>
      <c r="P64" s="192">
        <v>40</v>
      </c>
      <c r="Q64" s="47">
        <v>20</v>
      </c>
      <c r="R64" s="47"/>
      <c r="S64" s="47">
        <v>20</v>
      </c>
      <c r="T64" s="193"/>
      <c r="U64" s="196">
        <v>56</v>
      </c>
      <c r="V64" s="58">
        <v>22</v>
      </c>
      <c r="W64" s="58"/>
      <c r="X64" s="58">
        <v>34</v>
      </c>
      <c r="Y64" s="197"/>
      <c r="Z64" s="211"/>
      <c r="AA64" s="63"/>
      <c r="AB64" s="63"/>
      <c r="AC64" s="63"/>
      <c r="AD64" s="63"/>
      <c r="AE64" s="145"/>
      <c r="AF64" s="18"/>
    </row>
    <row r="65" spans="1:32" ht="24.75" customHeight="1">
      <c r="A65" s="436" t="s">
        <v>118</v>
      </c>
      <c r="B65" s="430" t="s">
        <v>201</v>
      </c>
      <c r="C65" s="176"/>
      <c r="D65" s="77">
        <v>7</v>
      </c>
      <c r="E65" s="77"/>
      <c r="F65" s="177"/>
      <c r="G65" s="182">
        <v>55</v>
      </c>
      <c r="H65" s="117">
        <v>11</v>
      </c>
      <c r="I65" s="71">
        <v>44</v>
      </c>
      <c r="J65" s="13">
        <v>14</v>
      </c>
      <c r="K65" s="68">
        <v>30</v>
      </c>
      <c r="L65" s="183"/>
      <c r="M65" s="188"/>
      <c r="N65" s="86"/>
      <c r="O65" s="189"/>
      <c r="P65" s="192"/>
      <c r="Q65" s="47"/>
      <c r="R65" s="47"/>
      <c r="S65" s="47"/>
      <c r="T65" s="193"/>
      <c r="U65" s="196"/>
      <c r="V65" s="58"/>
      <c r="W65" s="58"/>
      <c r="X65" s="58"/>
      <c r="Y65" s="197"/>
      <c r="Z65" s="211">
        <v>44</v>
      </c>
      <c r="AA65" s="63">
        <v>44</v>
      </c>
      <c r="AB65" s="63"/>
      <c r="AC65" s="63"/>
      <c r="AD65" s="63"/>
      <c r="AE65" s="145"/>
      <c r="AF65" s="18"/>
    </row>
    <row r="66" spans="1:32" ht="25.5" customHeight="1">
      <c r="A66" s="436" t="s">
        <v>202</v>
      </c>
      <c r="B66" s="430" t="s">
        <v>203</v>
      </c>
      <c r="C66" s="320"/>
      <c r="D66" s="302">
        <v>7</v>
      </c>
      <c r="E66" s="77"/>
      <c r="F66" s="177"/>
      <c r="G66" s="182">
        <v>40</v>
      </c>
      <c r="H66" s="117">
        <v>8</v>
      </c>
      <c r="I66" s="71">
        <v>32</v>
      </c>
      <c r="J66" s="110"/>
      <c r="K66" s="68">
        <v>32</v>
      </c>
      <c r="L66" s="183"/>
      <c r="M66" s="188"/>
      <c r="N66" s="86"/>
      <c r="O66" s="189"/>
      <c r="P66" s="192"/>
      <c r="Q66" s="47"/>
      <c r="R66" s="47"/>
      <c r="S66" s="47"/>
      <c r="T66" s="193"/>
      <c r="U66" s="196"/>
      <c r="V66" s="58"/>
      <c r="W66" s="58"/>
      <c r="X66" s="58"/>
      <c r="Y66" s="197"/>
      <c r="Z66" s="211">
        <v>32</v>
      </c>
      <c r="AA66" s="63"/>
      <c r="AB66" s="109">
        <v>32</v>
      </c>
      <c r="AC66" s="63"/>
      <c r="AD66" s="63"/>
      <c r="AE66" s="145"/>
      <c r="AF66" s="18"/>
    </row>
    <row r="67" spans="1:32" ht="36">
      <c r="A67" s="428" t="s">
        <v>119</v>
      </c>
      <c r="B67" s="427" t="s">
        <v>213</v>
      </c>
      <c r="C67" s="176"/>
      <c r="D67" s="77"/>
      <c r="E67" s="77"/>
      <c r="F67" s="177"/>
      <c r="G67" s="336">
        <f>G68+G69+G70</f>
        <v>313</v>
      </c>
      <c r="H67" s="303">
        <f>H68+H69+H70</f>
        <v>63</v>
      </c>
      <c r="I67" s="303">
        <f>I68+I69+I70</f>
        <v>250</v>
      </c>
      <c r="J67" s="303">
        <f>J68+J69</f>
        <v>170</v>
      </c>
      <c r="K67" s="303">
        <f>K68+K69+K70</f>
        <v>0</v>
      </c>
      <c r="L67" s="216"/>
      <c r="M67" s="188"/>
      <c r="N67" s="86"/>
      <c r="O67" s="189"/>
      <c r="P67" s="348"/>
      <c r="Q67" s="296"/>
      <c r="R67" s="296"/>
      <c r="S67" s="296"/>
      <c r="T67" s="193"/>
      <c r="U67" s="230">
        <v>48</v>
      </c>
      <c r="V67" s="60">
        <v>16</v>
      </c>
      <c r="W67" s="60"/>
      <c r="X67" s="60">
        <v>32</v>
      </c>
      <c r="Y67" s="356"/>
      <c r="Z67" s="231">
        <f>Z68+Z69+Z70</f>
        <v>202</v>
      </c>
      <c r="AA67" s="67">
        <f>AA68+AA69+AA70</f>
        <v>133</v>
      </c>
      <c r="AB67" s="67">
        <f>AB68+AB69+AB70</f>
        <v>69</v>
      </c>
      <c r="AC67" s="67"/>
      <c r="AD67" s="67"/>
      <c r="AE67" s="165"/>
      <c r="AF67" s="18"/>
    </row>
    <row r="68" spans="1:32" ht="16.5" customHeight="1">
      <c r="A68" s="436" t="s">
        <v>172</v>
      </c>
      <c r="B68" s="430" t="s">
        <v>204</v>
      </c>
      <c r="C68" s="176"/>
      <c r="D68" s="77">
        <v>7</v>
      </c>
      <c r="E68" s="77"/>
      <c r="F68" s="177"/>
      <c r="G68" s="182">
        <v>113</v>
      </c>
      <c r="H68" s="117">
        <v>23</v>
      </c>
      <c r="I68" s="71">
        <v>90</v>
      </c>
      <c r="J68" s="13">
        <v>90</v>
      </c>
      <c r="K68" s="68"/>
      <c r="L68" s="183"/>
      <c r="M68" s="188"/>
      <c r="N68" s="86"/>
      <c r="O68" s="189"/>
      <c r="P68" s="192"/>
      <c r="Q68" s="47"/>
      <c r="R68" s="47"/>
      <c r="S68" s="47"/>
      <c r="T68" s="193"/>
      <c r="U68" s="196">
        <v>48</v>
      </c>
      <c r="V68" s="58">
        <v>16</v>
      </c>
      <c r="W68" s="58"/>
      <c r="X68" s="58">
        <v>32</v>
      </c>
      <c r="Y68" s="197"/>
      <c r="Z68" s="211">
        <v>42</v>
      </c>
      <c r="AA68" s="63">
        <v>42</v>
      </c>
      <c r="AB68" s="63"/>
      <c r="AC68" s="63"/>
      <c r="AD68" s="63"/>
      <c r="AE68" s="145"/>
      <c r="AF68" s="18"/>
    </row>
    <row r="69" spans="1:32" ht="12.75">
      <c r="A69" s="436" t="s">
        <v>173</v>
      </c>
      <c r="B69" s="430" t="s">
        <v>205</v>
      </c>
      <c r="C69" s="176"/>
      <c r="D69" s="77">
        <v>8</v>
      </c>
      <c r="E69" s="77"/>
      <c r="F69" s="177"/>
      <c r="G69" s="182">
        <v>100</v>
      </c>
      <c r="H69" s="117">
        <v>20</v>
      </c>
      <c r="I69" s="71">
        <v>80</v>
      </c>
      <c r="J69" s="13">
        <v>80</v>
      </c>
      <c r="K69" s="68"/>
      <c r="L69" s="183"/>
      <c r="M69" s="188"/>
      <c r="N69" s="86"/>
      <c r="O69" s="189"/>
      <c r="P69" s="192"/>
      <c r="Q69" s="47"/>
      <c r="R69" s="47"/>
      <c r="S69" s="47"/>
      <c r="T69" s="193"/>
      <c r="U69" s="196"/>
      <c r="V69" s="58"/>
      <c r="W69" s="58"/>
      <c r="X69" s="58"/>
      <c r="Y69" s="197"/>
      <c r="Z69" s="211">
        <v>80</v>
      </c>
      <c r="AA69" s="63">
        <v>51</v>
      </c>
      <c r="AB69" s="63">
        <v>29</v>
      </c>
      <c r="AC69" s="63"/>
      <c r="AD69" s="63"/>
      <c r="AE69" s="145"/>
      <c r="AF69" s="18"/>
    </row>
    <row r="70" spans="1:32" s="44" customFormat="1" ht="39" customHeight="1">
      <c r="A70" s="436" t="s">
        <v>178</v>
      </c>
      <c r="B70" s="427" t="s">
        <v>90</v>
      </c>
      <c r="C70" s="176"/>
      <c r="D70" s="77"/>
      <c r="E70" s="77"/>
      <c r="F70" s="177"/>
      <c r="G70" s="222">
        <v>100</v>
      </c>
      <c r="H70" s="304">
        <v>20</v>
      </c>
      <c r="I70" s="72">
        <v>80</v>
      </c>
      <c r="J70" s="12"/>
      <c r="K70" s="69"/>
      <c r="L70" s="183"/>
      <c r="M70" s="188"/>
      <c r="N70" s="86"/>
      <c r="O70" s="189"/>
      <c r="P70" s="348"/>
      <c r="Q70" s="296"/>
      <c r="R70" s="296"/>
      <c r="S70" s="296"/>
      <c r="T70" s="193"/>
      <c r="U70" s="230"/>
      <c r="V70" s="60"/>
      <c r="W70" s="60"/>
      <c r="X70" s="60"/>
      <c r="Y70" s="197"/>
      <c r="Z70" s="211">
        <v>80</v>
      </c>
      <c r="AA70" s="63">
        <v>40</v>
      </c>
      <c r="AB70" s="63">
        <v>40</v>
      </c>
      <c r="AC70" s="63"/>
      <c r="AD70" s="63"/>
      <c r="AE70" s="145"/>
      <c r="AF70" s="18"/>
    </row>
    <row r="71" spans="1:32" s="45" customFormat="1" ht="22.5">
      <c r="A71" s="436" t="s">
        <v>179</v>
      </c>
      <c r="B71" s="430" t="s">
        <v>177</v>
      </c>
      <c r="C71" s="176"/>
      <c r="D71" s="77">
        <v>8</v>
      </c>
      <c r="E71" s="77"/>
      <c r="F71" s="177"/>
      <c r="G71" s="182">
        <v>100</v>
      </c>
      <c r="H71" s="117">
        <v>20</v>
      </c>
      <c r="I71" s="71">
        <v>80</v>
      </c>
      <c r="J71" s="13"/>
      <c r="K71" s="68"/>
      <c r="L71" s="183"/>
      <c r="M71" s="188"/>
      <c r="N71" s="86"/>
      <c r="O71" s="189"/>
      <c r="P71" s="192"/>
      <c r="Q71" s="47"/>
      <c r="R71" s="47"/>
      <c r="S71" s="47"/>
      <c r="T71" s="193"/>
      <c r="U71" s="196"/>
      <c r="V71" s="58"/>
      <c r="W71" s="58"/>
      <c r="X71" s="58"/>
      <c r="Y71" s="197"/>
      <c r="Z71" s="211">
        <v>80</v>
      </c>
      <c r="AA71" s="63">
        <v>40</v>
      </c>
      <c r="AB71" s="63">
        <v>40</v>
      </c>
      <c r="AC71" s="63"/>
      <c r="AD71" s="63"/>
      <c r="AE71" s="145"/>
      <c r="AF71" s="18"/>
    </row>
    <row r="72" spans="1:32" ht="51.75" customHeight="1">
      <c r="A72" s="309" t="s">
        <v>123</v>
      </c>
      <c r="B72" s="312" t="s">
        <v>122</v>
      </c>
      <c r="C72" s="218"/>
      <c r="D72" s="77"/>
      <c r="E72" s="77"/>
      <c r="F72" s="177"/>
      <c r="G72" s="222">
        <f>SUM(G73:G73)</f>
        <v>190</v>
      </c>
      <c r="H72" s="12">
        <v>40</v>
      </c>
      <c r="I72" s="72">
        <f>SUM(I73:I73)</f>
        <v>150</v>
      </c>
      <c r="J72" s="12">
        <v>150</v>
      </c>
      <c r="K72" s="69">
        <f>SUM(K73:K73)</f>
        <v>0</v>
      </c>
      <c r="L72" s="223"/>
      <c r="M72" s="188"/>
      <c r="N72" s="86"/>
      <c r="O72" s="189"/>
      <c r="P72" s="192"/>
      <c r="Q72" s="47"/>
      <c r="R72" s="47"/>
      <c r="S72" s="47"/>
      <c r="T72" s="193"/>
      <c r="U72" s="230">
        <v>78</v>
      </c>
      <c r="V72" s="60">
        <v>33</v>
      </c>
      <c r="W72" s="60"/>
      <c r="X72" s="60">
        <v>45</v>
      </c>
      <c r="Y72" s="356"/>
      <c r="Z72" s="231">
        <v>72</v>
      </c>
      <c r="AA72" s="67">
        <v>51</v>
      </c>
      <c r="AB72" s="67">
        <v>21</v>
      </c>
      <c r="AC72" s="63"/>
      <c r="AD72" s="63"/>
      <c r="AE72" s="145"/>
      <c r="AF72" s="18"/>
    </row>
    <row r="73" spans="1:32" ht="23.25" thickBot="1">
      <c r="A73" s="386" t="s">
        <v>180</v>
      </c>
      <c r="B73" s="387" t="s">
        <v>206</v>
      </c>
      <c r="C73" s="219"/>
      <c r="D73" s="151">
        <v>8</v>
      </c>
      <c r="E73" s="220"/>
      <c r="F73" s="221"/>
      <c r="G73" s="184">
        <v>190</v>
      </c>
      <c r="H73" s="41">
        <v>40</v>
      </c>
      <c r="I73" s="152">
        <v>150</v>
      </c>
      <c r="J73" s="41">
        <v>150</v>
      </c>
      <c r="K73" s="153">
        <v>0</v>
      </c>
      <c r="L73" s="224"/>
      <c r="M73" s="225"/>
      <c r="N73" s="161"/>
      <c r="O73" s="226"/>
      <c r="P73" s="227"/>
      <c r="Q73" s="228"/>
      <c r="R73" s="228"/>
      <c r="S73" s="228"/>
      <c r="T73" s="229"/>
      <c r="U73" s="198">
        <v>78</v>
      </c>
      <c r="V73" s="156">
        <v>33</v>
      </c>
      <c r="W73" s="156"/>
      <c r="X73" s="156">
        <v>45</v>
      </c>
      <c r="Y73" s="402"/>
      <c r="Z73" s="232">
        <v>72</v>
      </c>
      <c r="AA73" s="233">
        <v>51</v>
      </c>
      <c r="AB73" s="233">
        <v>21</v>
      </c>
      <c r="AC73" s="146"/>
      <c r="AD73" s="146"/>
      <c r="AE73" s="147"/>
      <c r="AF73" s="18"/>
    </row>
    <row r="74" spans="1:32" ht="12.75">
      <c r="A74" s="404" t="s">
        <v>32</v>
      </c>
      <c r="B74" s="406" t="s">
        <v>16</v>
      </c>
      <c r="C74" s="407" t="s">
        <v>17</v>
      </c>
      <c r="D74" s="408" t="s">
        <v>18</v>
      </c>
      <c r="E74" s="408" t="s">
        <v>19</v>
      </c>
      <c r="F74" s="409" t="s">
        <v>20</v>
      </c>
      <c r="G74" s="407">
        <v>7</v>
      </c>
      <c r="H74" s="408">
        <v>8</v>
      </c>
      <c r="I74" s="410">
        <v>9</v>
      </c>
      <c r="J74" s="411">
        <v>10</v>
      </c>
      <c r="K74" s="412">
        <v>11</v>
      </c>
      <c r="L74" s="413">
        <v>12</v>
      </c>
      <c r="M74" s="396">
        <v>13</v>
      </c>
      <c r="N74" s="397">
        <v>14</v>
      </c>
      <c r="O74" s="398">
        <v>15</v>
      </c>
      <c r="P74" s="399">
        <v>16</v>
      </c>
      <c r="Q74" s="400">
        <v>17</v>
      </c>
      <c r="R74" s="400">
        <v>18</v>
      </c>
      <c r="S74" s="400">
        <v>19</v>
      </c>
      <c r="T74" s="170">
        <v>20</v>
      </c>
      <c r="U74" s="173">
        <v>21</v>
      </c>
      <c r="V74" s="140">
        <v>22</v>
      </c>
      <c r="W74" s="140">
        <v>23</v>
      </c>
      <c r="X74" s="140">
        <v>24</v>
      </c>
      <c r="Y74" s="383">
        <v>25</v>
      </c>
      <c r="Z74" s="262">
        <v>26</v>
      </c>
      <c r="AA74" s="419">
        <v>27</v>
      </c>
      <c r="AB74" s="141">
        <v>29</v>
      </c>
      <c r="AC74" s="419">
        <v>30</v>
      </c>
      <c r="AD74" s="419">
        <v>31</v>
      </c>
      <c r="AE74" s="420">
        <v>32</v>
      </c>
      <c r="AF74" s="18"/>
    </row>
    <row r="75" spans="1:32" ht="26.25" customHeight="1">
      <c r="A75" s="310" t="s">
        <v>124</v>
      </c>
      <c r="B75" s="313" t="s">
        <v>142</v>
      </c>
      <c r="C75" s="234"/>
      <c r="D75" s="301"/>
      <c r="E75" s="301"/>
      <c r="F75" s="321"/>
      <c r="G75" s="337"/>
      <c r="H75" s="305"/>
      <c r="I75" s="95">
        <f>P75+U75+Z75</f>
        <v>1008</v>
      </c>
      <c r="J75" s="27"/>
      <c r="K75" s="70"/>
      <c r="L75" s="241"/>
      <c r="M75" s="200"/>
      <c r="N75" s="107"/>
      <c r="O75" s="201"/>
      <c r="P75" s="350">
        <v>540</v>
      </c>
      <c r="Q75" s="306"/>
      <c r="R75" s="306">
        <v>216</v>
      </c>
      <c r="S75" s="306"/>
      <c r="T75" s="351">
        <v>324</v>
      </c>
      <c r="U75" s="418">
        <v>468</v>
      </c>
      <c r="V75" s="307"/>
      <c r="W75" s="307">
        <v>216</v>
      </c>
      <c r="X75" s="307"/>
      <c r="Y75" s="359">
        <v>252</v>
      </c>
      <c r="Z75" s="212"/>
      <c r="AA75" s="109"/>
      <c r="AB75" s="109"/>
      <c r="AC75" s="308">
        <v>72</v>
      </c>
      <c r="AD75" s="109"/>
      <c r="AE75" s="158"/>
      <c r="AF75" s="18"/>
    </row>
    <row r="76" spans="1:32" ht="38.25" customHeight="1">
      <c r="A76" s="162" t="s">
        <v>126</v>
      </c>
      <c r="B76" s="314" t="s">
        <v>125</v>
      </c>
      <c r="C76" s="234"/>
      <c r="D76" s="78"/>
      <c r="E76" s="78"/>
      <c r="F76" s="235"/>
      <c r="G76" s="240"/>
      <c r="H76" s="30"/>
      <c r="I76" s="95">
        <v>540</v>
      </c>
      <c r="J76" s="27"/>
      <c r="K76" s="70"/>
      <c r="L76" s="241"/>
      <c r="M76" s="244"/>
      <c r="N76" s="93"/>
      <c r="O76" s="245"/>
      <c r="P76" s="352">
        <v>540</v>
      </c>
      <c r="Q76" s="113"/>
      <c r="R76" s="113">
        <v>216</v>
      </c>
      <c r="S76" s="113"/>
      <c r="T76" s="372">
        <v>324</v>
      </c>
      <c r="U76" s="250"/>
      <c r="V76" s="59"/>
      <c r="W76" s="59"/>
      <c r="X76" s="59"/>
      <c r="Y76" s="358"/>
      <c r="Z76" s="268"/>
      <c r="AA76" s="66"/>
      <c r="AB76" s="66"/>
      <c r="AC76" s="63"/>
      <c r="AD76" s="63"/>
      <c r="AE76" s="145"/>
      <c r="AF76" s="18"/>
    </row>
    <row r="77" spans="1:32" ht="30" customHeight="1">
      <c r="A77" s="162" t="s">
        <v>127</v>
      </c>
      <c r="B77" s="314" t="s">
        <v>128</v>
      </c>
      <c r="C77" s="234"/>
      <c r="D77" s="78"/>
      <c r="E77" s="78"/>
      <c r="F77" s="235"/>
      <c r="G77" s="240"/>
      <c r="H77" s="27"/>
      <c r="I77" s="95">
        <v>468</v>
      </c>
      <c r="J77" s="27"/>
      <c r="K77" s="70"/>
      <c r="L77" s="241"/>
      <c r="M77" s="244"/>
      <c r="N77" s="93"/>
      <c r="O77" s="245"/>
      <c r="P77" s="350"/>
      <c r="Q77" s="99"/>
      <c r="R77" s="99"/>
      <c r="S77" s="99"/>
      <c r="T77" s="351"/>
      <c r="U77" s="251">
        <v>468</v>
      </c>
      <c r="V77" s="114"/>
      <c r="W77" s="114">
        <v>216</v>
      </c>
      <c r="X77" s="114"/>
      <c r="Y77" s="360">
        <v>252</v>
      </c>
      <c r="Z77" s="268"/>
      <c r="AA77" s="66"/>
      <c r="AB77" s="66"/>
      <c r="AC77" s="63"/>
      <c r="AD77" s="63"/>
      <c r="AE77" s="145"/>
      <c r="AF77" s="18"/>
    </row>
    <row r="78" spans="1:32" ht="27" customHeight="1">
      <c r="A78" s="163" t="s">
        <v>141</v>
      </c>
      <c r="B78" s="313" t="s">
        <v>211</v>
      </c>
      <c r="C78" s="236"/>
      <c r="D78" s="78"/>
      <c r="E78" s="78"/>
      <c r="F78" s="235"/>
      <c r="G78" s="240"/>
      <c r="H78" s="27"/>
      <c r="I78" s="95">
        <v>72</v>
      </c>
      <c r="J78" s="103"/>
      <c r="K78" s="104"/>
      <c r="L78" s="242"/>
      <c r="M78" s="244"/>
      <c r="N78" s="93"/>
      <c r="O78" s="245"/>
      <c r="P78" s="350"/>
      <c r="Q78" s="99"/>
      <c r="R78" s="99"/>
      <c r="S78" s="99"/>
      <c r="T78" s="351"/>
      <c r="U78" s="250"/>
      <c r="V78" s="59"/>
      <c r="W78" s="59"/>
      <c r="X78" s="59"/>
      <c r="Y78" s="358"/>
      <c r="Z78" s="268"/>
      <c r="AA78" s="66"/>
      <c r="AB78" s="66"/>
      <c r="AC78" s="118">
        <v>72</v>
      </c>
      <c r="AD78" s="63"/>
      <c r="AE78" s="145"/>
      <c r="AF78" s="18"/>
    </row>
    <row r="79" spans="1:32" ht="28.5" customHeight="1">
      <c r="A79" s="162"/>
      <c r="B79" s="313" t="s">
        <v>145</v>
      </c>
      <c r="C79" s="218"/>
      <c r="D79" s="81"/>
      <c r="E79" s="111"/>
      <c r="F79" s="237"/>
      <c r="G79" s="222"/>
      <c r="H79" s="12"/>
      <c r="I79" s="270">
        <f>SUM(M79+P79+U79+Z79)</f>
        <v>5256</v>
      </c>
      <c r="J79" s="12"/>
      <c r="K79" s="69"/>
      <c r="L79" s="223"/>
      <c r="M79" s="246">
        <f>SUM(M8)</f>
        <v>1404</v>
      </c>
      <c r="N79" s="94">
        <f>SUM(N8)</f>
        <v>612</v>
      </c>
      <c r="O79" s="247">
        <f>SUM(O8)</f>
        <v>792</v>
      </c>
      <c r="P79" s="348">
        <f>SUM(P25+P75)</f>
        <v>1404</v>
      </c>
      <c r="Q79" s="271">
        <f>SUM(Q25+Q75)</f>
        <v>360</v>
      </c>
      <c r="R79" s="271">
        <f>SUM(R25+R75)</f>
        <v>216</v>
      </c>
      <c r="S79" s="49">
        <f>SUM(S25+S75)</f>
        <v>504</v>
      </c>
      <c r="T79" s="349">
        <f>SUM(T25+T75)</f>
        <v>324</v>
      </c>
      <c r="U79" s="230">
        <f>SUM(U24+U75)</f>
        <v>1404</v>
      </c>
      <c r="V79" s="60">
        <f>SUM(V24+V75)</f>
        <v>396</v>
      </c>
      <c r="W79" s="60">
        <f>SUM(W24+W75)</f>
        <v>216</v>
      </c>
      <c r="X79" s="60">
        <f>SUM(X24+X75)</f>
        <v>540</v>
      </c>
      <c r="Y79" s="356">
        <f>SUM(Y24+Y77)</f>
        <v>252</v>
      </c>
      <c r="Z79" s="231">
        <f>SUM(Z24+Z75)</f>
        <v>1044</v>
      </c>
      <c r="AA79" s="67">
        <f>SUM(AA24+AA75)</f>
        <v>612</v>
      </c>
      <c r="AB79" s="67">
        <f>SUM(AB24+AB75)</f>
        <v>432</v>
      </c>
      <c r="AC79" s="67">
        <f>SUM(AC24+AC75)</f>
        <v>72</v>
      </c>
      <c r="AD79" s="67"/>
      <c r="AE79" s="165"/>
      <c r="AF79" s="18"/>
    </row>
    <row r="80" spans="1:32" ht="17.25" customHeight="1">
      <c r="A80" s="163" t="s">
        <v>129</v>
      </c>
      <c r="B80" s="313" t="s">
        <v>130</v>
      </c>
      <c r="C80" s="236"/>
      <c r="D80" s="82"/>
      <c r="E80" s="82"/>
      <c r="F80" s="238"/>
      <c r="G80" s="243"/>
      <c r="H80" s="103"/>
      <c r="I80" s="72">
        <f>SUM(M80+P80+U80+Z80)</f>
        <v>288</v>
      </c>
      <c r="J80" s="103"/>
      <c r="K80" s="104"/>
      <c r="L80" s="242"/>
      <c r="M80" s="248">
        <v>72</v>
      </c>
      <c r="N80" s="105"/>
      <c r="O80" s="249"/>
      <c r="P80" s="347">
        <v>72</v>
      </c>
      <c r="Q80" s="47"/>
      <c r="R80" s="47"/>
      <c r="S80" s="47"/>
      <c r="T80" s="172"/>
      <c r="U80" s="174">
        <v>72</v>
      </c>
      <c r="V80" s="100"/>
      <c r="W80" s="100"/>
      <c r="X80" s="100"/>
      <c r="Y80" s="355"/>
      <c r="Z80" s="263">
        <v>72</v>
      </c>
      <c r="AA80" s="109"/>
      <c r="AB80" s="109"/>
      <c r="AC80" s="109"/>
      <c r="AD80" s="109"/>
      <c r="AE80" s="158"/>
      <c r="AF80" s="18"/>
    </row>
    <row r="81" spans="1:32" ht="27" customHeight="1">
      <c r="A81" s="163" t="s">
        <v>144</v>
      </c>
      <c r="B81" s="313" t="s">
        <v>143</v>
      </c>
      <c r="C81" s="236"/>
      <c r="D81" s="81"/>
      <c r="E81" s="111"/>
      <c r="F81" s="237"/>
      <c r="G81" s="243"/>
      <c r="H81" s="103"/>
      <c r="I81" s="72">
        <f>SUM(M81+P81+U81+Z81)</f>
        <v>300</v>
      </c>
      <c r="J81" s="103"/>
      <c r="K81" s="104"/>
      <c r="L81" s="242"/>
      <c r="M81" s="248">
        <v>85</v>
      </c>
      <c r="N81" s="105"/>
      <c r="O81" s="249"/>
      <c r="P81" s="347">
        <v>43</v>
      </c>
      <c r="Q81" s="47"/>
      <c r="R81" s="47"/>
      <c r="S81" s="47"/>
      <c r="T81" s="172"/>
      <c r="U81" s="174">
        <v>15</v>
      </c>
      <c r="V81" s="100"/>
      <c r="W81" s="100"/>
      <c r="X81" s="100"/>
      <c r="Y81" s="355"/>
      <c r="Z81" s="263">
        <v>157</v>
      </c>
      <c r="AA81" s="101"/>
      <c r="AB81" s="101"/>
      <c r="AC81" s="63"/>
      <c r="AD81" s="63"/>
      <c r="AE81" s="145"/>
      <c r="AF81" s="18"/>
    </row>
    <row r="82" spans="1:32" ht="22.5" customHeight="1">
      <c r="A82" s="163" t="s">
        <v>131</v>
      </c>
      <c r="B82" s="313" t="s">
        <v>48</v>
      </c>
      <c r="C82" s="236"/>
      <c r="D82" s="81"/>
      <c r="E82" s="111"/>
      <c r="F82" s="237"/>
      <c r="G82" s="243"/>
      <c r="H82" s="103"/>
      <c r="I82" s="72">
        <f>SUM(AD82+AE82)</f>
        <v>72</v>
      </c>
      <c r="J82" s="103"/>
      <c r="K82" s="104"/>
      <c r="L82" s="242"/>
      <c r="M82" s="200"/>
      <c r="N82" s="107"/>
      <c r="O82" s="201"/>
      <c r="P82" s="203"/>
      <c r="Q82" s="108"/>
      <c r="R82" s="108"/>
      <c r="S82" s="108"/>
      <c r="T82" s="204"/>
      <c r="U82" s="208"/>
      <c r="V82" s="106"/>
      <c r="W82" s="106"/>
      <c r="X82" s="106"/>
      <c r="Y82" s="357"/>
      <c r="Z82" s="269"/>
      <c r="AA82" s="101"/>
      <c r="AB82" s="101"/>
      <c r="AC82" s="63"/>
      <c r="AD82" s="115"/>
      <c r="AE82" s="166">
        <v>72</v>
      </c>
      <c r="AF82" s="18"/>
    </row>
    <row r="83" spans="1:32" ht="12.75">
      <c r="A83" s="163" t="s">
        <v>132</v>
      </c>
      <c r="B83" s="313" t="s">
        <v>209</v>
      </c>
      <c r="C83" s="236"/>
      <c r="D83" s="81"/>
      <c r="E83" s="111"/>
      <c r="F83" s="237"/>
      <c r="G83" s="243"/>
      <c r="H83" s="103"/>
      <c r="I83" s="72">
        <v>144</v>
      </c>
      <c r="J83" s="103"/>
      <c r="K83" s="104"/>
      <c r="L83" s="242"/>
      <c r="M83" s="248"/>
      <c r="N83" s="105"/>
      <c r="O83" s="249"/>
      <c r="P83" s="347"/>
      <c r="Q83" s="47"/>
      <c r="R83" s="47"/>
      <c r="S83" s="47"/>
      <c r="T83" s="172"/>
      <c r="U83" s="174"/>
      <c r="V83" s="100"/>
      <c r="W83" s="100"/>
      <c r="X83" s="100"/>
      <c r="Y83" s="355"/>
      <c r="Z83" s="263"/>
      <c r="AA83" s="101"/>
      <c r="AB83" s="101"/>
      <c r="AC83" s="63"/>
      <c r="AD83" s="115">
        <v>144</v>
      </c>
      <c r="AE83" s="166"/>
      <c r="AF83" s="18"/>
    </row>
    <row r="84" spans="1:32" ht="36" customHeight="1">
      <c r="A84" s="163" t="s">
        <v>133</v>
      </c>
      <c r="B84" s="313" t="s">
        <v>210</v>
      </c>
      <c r="C84" s="236"/>
      <c r="D84" s="81"/>
      <c r="E84" s="111"/>
      <c r="F84" s="237"/>
      <c r="G84" s="243"/>
      <c r="H84" s="103"/>
      <c r="I84" s="72">
        <v>72</v>
      </c>
      <c r="J84" s="103"/>
      <c r="K84" s="104"/>
      <c r="L84" s="242"/>
      <c r="M84" s="248"/>
      <c r="N84" s="105"/>
      <c r="O84" s="249"/>
      <c r="P84" s="347"/>
      <c r="Q84" s="47"/>
      <c r="R84" s="47"/>
      <c r="S84" s="47"/>
      <c r="T84" s="172"/>
      <c r="U84" s="174"/>
      <c r="V84" s="100"/>
      <c r="W84" s="100"/>
      <c r="X84" s="100"/>
      <c r="Y84" s="355"/>
      <c r="Z84" s="263"/>
      <c r="AA84" s="101"/>
      <c r="AB84" s="101"/>
      <c r="AC84" s="63"/>
      <c r="AD84" s="63"/>
      <c r="AE84" s="166">
        <v>72</v>
      </c>
      <c r="AF84" s="18"/>
    </row>
    <row r="85" spans="1:33" ht="36.75" customHeight="1" thickBot="1">
      <c r="A85" s="164" t="s">
        <v>134</v>
      </c>
      <c r="B85" s="315" t="s">
        <v>28</v>
      </c>
      <c r="C85" s="219"/>
      <c r="D85" s="254"/>
      <c r="E85" s="255"/>
      <c r="F85" s="256"/>
      <c r="G85" s="239"/>
      <c r="H85" s="160"/>
      <c r="I85" s="167">
        <f>SUM(M85+P85+U85+Z85)</f>
        <v>236</v>
      </c>
      <c r="J85" s="374"/>
      <c r="K85" s="168"/>
      <c r="L85" s="414"/>
      <c r="M85" s="190">
        <v>78</v>
      </c>
      <c r="N85" s="154">
        <v>34</v>
      </c>
      <c r="O85" s="191">
        <v>44</v>
      </c>
      <c r="P85" s="361">
        <v>48</v>
      </c>
      <c r="Q85" s="155">
        <v>20</v>
      </c>
      <c r="R85" s="155"/>
      <c r="S85" s="155">
        <v>28</v>
      </c>
      <c r="T85" s="194"/>
      <c r="U85" s="198">
        <v>52</v>
      </c>
      <c r="V85" s="156">
        <v>22</v>
      </c>
      <c r="W85" s="156"/>
      <c r="X85" s="156">
        <v>30</v>
      </c>
      <c r="Y85" s="199"/>
      <c r="Z85" s="217">
        <v>58</v>
      </c>
      <c r="AA85" s="146">
        <v>34</v>
      </c>
      <c r="AB85" s="146">
        <v>24</v>
      </c>
      <c r="AC85" s="146"/>
      <c r="AD85" s="146"/>
      <c r="AE85" s="147"/>
      <c r="AF85" s="18"/>
      <c r="AG85" s="11"/>
    </row>
    <row r="86" spans="1:32" ht="13.5" thickBot="1">
      <c r="A86" s="31"/>
      <c r="B86" s="36" t="s">
        <v>27</v>
      </c>
      <c r="C86" s="405"/>
      <c r="D86" s="31"/>
      <c r="E86" s="31"/>
      <c r="F86" s="31"/>
      <c r="G86" s="31"/>
      <c r="H86" s="28"/>
      <c r="I86" s="116">
        <f>SUM(M86+P86+U86+Z86)</f>
        <v>6080</v>
      </c>
      <c r="J86" s="272"/>
      <c r="K86" s="381"/>
      <c r="L86" s="273"/>
      <c r="M86" s="92">
        <f>SUM(M79:M85)</f>
        <v>1639</v>
      </c>
      <c r="N86" s="92">
        <f>SUM(N85+N8)</f>
        <v>646</v>
      </c>
      <c r="O86" s="92">
        <f>SUM(O85+O8)</f>
        <v>836</v>
      </c>
      <c r="P86" s="415">
        <f>SUM(P79:P85)</f>
        <v>1567</v>
      </c>
      <c r="Q86" s="416">
        <f>SUM(Q85+Q79)</f>
        <v>380</v>
      </c>
      <c r="R86" s="416">
        <v>216</v>
      </c>
      <c r="S86" s="416">
        <f>SUM(S85+S79)</f>
        <v>532</v>
      </c>
      <c r="T86" s="417">
        <v>324</v>
      </c>
      <c r="U86" s="368">
        <f>SUM(U79:U85)</f>
        <v>1543</v>
      </c>
      <c r="V86" s="57">
        <f>SUM(V85+V79)</f>
        <v>418</v>
      </c>
      <c r="W86" s="57">
        <v>216</v>
      </c>
      <c r="X86" s="57">
        <f>SUM(X85+X79)</f>
        <v>570</v>
      </c>
      <c r="Y86" s="57">
        <v>252</v>
      </c>
      <c r="Z86" s="62">
        <f>SUM(Z79:Z85)</f>
        <v>1331</v>
      </c>
      <c r="AA86" s="62">
        <f>SUM(AA85+AA79)</f>
        <v>646</v>
      </c>
      <c r="AB86" s="62">
        <f>SUM(AB85+AB79)</f>
        <v>456</v>
      </c>
      <c r="AC86" s="62">
        <v>72</v>
      </c>
      <c r="AD86" s="62">
        <v>144</v>
      </c>
      <c r="AE86" s="62">
        <v>72</v>
      </c>
      <c r="AF86" s="18"/>
    </row>
    <row r="87" spans="1:32" ht="12.75">
      <c r="A87" s="274"/>
      <c r="B87" s="252"/>
      <c r="C87" s="663" t="s">
        <v>27</v>
      </c>
      <c r="D87" s="664"/>
      <c r="E87" s="657" t="s">
        <v>135</v>
      </c>
      <c r="F87" s="658"/>
      <c r="G87" s="658"/>
      <c r="H87" s="659"/>
      <c r="I87" s="148"/>
      <c r="J87" s="157"/>
      <c r="K87" s="148"/>
      <c r="L87" s="379"/>
      <c r="M87" s="186">
        <v>15</v>
      </c>
      <c r="N87" s="149">
        <v>13</v>
      </c>
      <c r="O87" s="187">
        <v>13</v>
      </c>
      <c r="P87" s="345">
        <v>15</v>
      </c>
      <c r="Q87" s="47">
        <v>13</v>
      </c>
      <c r="R87" s="47"/>
      <c r="S87" s="47">
        <v>14</v>
      </c>
      <c r="T87" s="193"/>
      <c r="U87" s="369">
        <v>16</v>
      </c>
      <c r="V87" s="150">
        <v>14</v>
      </c>
      <c r="W87" s="150"/>
      <c r="X87" s="150">
        <v>15</v>
      </c>
      <c r="Y87" s="195"/>
      <c r="Z87" s="210">
        <v>19</v>
      </c>
      <c r="AA87" s="142">
        <v>16</v>
      </c>
      <c r="AB87" s="142">
        <v>10</v>
      </c>
      <c r="AC87" s="142"/>
      <c r="AD87" s="142"/>
      <c r="AE87" s="143"/>
      <c r="AF87" s="18"/>
    </row>
    <row r="88" spans="1:32" ht="12.75">
      <c r="A88" s="33"/>
      <c r="B88" s="252"/>
      <c r="C88" s="665"/>
      <c r="D88" s="666"/>
      <c r="E88" s="660" t="s">
        <v>136</v>
      </c>
      <c r="F88" s="661"/>
      <c r="G88" s="661"/>
      <c r="H88" s="662"/>
      <c r="I88" s="13"/>
      <c r="J88" s="16"/>
      <c r="K88" s="13"/>
      <c r="L88" s="378"/>
      <c r="M88" s="188"/>
      <c r="N88" s="86"/>
      <c r="O88" s="189"/>
      <c r="P88" s="346"/>
      <c r="Q88" s="47"/>
      <c r="R88" s="47"/>
      <c r="S88" s="47"/>
      <c r="T88" s="193"/>
      <c r="U88" s="363">
        <v>2</v>
      </c>
      <c r="V88" s="58"/>
      <c r="W88" s="58"/>
      <c r="X88" s="58"/>
      <c r="Y88" s="197"/>
      <c r="Z88" s="211">
        <v>2</v>
      </c>
      <c r="AA88" s="63"/>
      <c r="AB88" s="63"/>
      <c r="AC88" s="63"/>
      <c r="AD88" s="63"/>
      <c r="AE88" s="145"/>
      <c r="AF88" s="18"/>
    </row>
    <row r="89" spans="1:32" ht="12.75">
      <c r="A89" s="33"/>
      <c r="B89" s="5"/>
      <c r="C89" s="665"/>
      <c r="D89" s="666"/>
      <c r="E89" s="660" t="s">
        <v>137</v>
      </c>
      <c r="F89" s="661"/>
      <c r="G89" s="661"/>
      <c r="H89" s="662"/>
      <c r="I89" s="13"/>
      <c r="J89" s="16"/>
      <c r="K89" s="13"/>
      <c r="L89" s="378"/>
      <c r="M89" s="188">
        <v>6</v>
      </c>
      <c r="N89" s="86"/>
      <c r="O89" s="189"/>
      <c r="P89" s="346">
        <v>5</v>
      </c>
      <c r="Q89" s="47"/>
      <c r="R89" s="47"/>
      <c r="S89" s="47"/>
      <c r="T89" s="193"/>
      <c r="U89" s="363">
        <v>2</v>
      </c>
      <c r="V89" s="58"/>
      <c r="W89" s="58"/>
      <c r="X89" s="58"/>
      <c r="Y89" s="197"/>
      <c r="Z89" s="211">
        <v>3</v>
      </c>
      <c r="AA89" s="63"/>
      <c r="AB89" s="63"/>
      <c r="AC89" s="63"/>
      <c r="AD89" s="63"/>
      <c r="AE89" s="145"/>
      <c r="AF89" s="18"/>
    </row>
    <row r="90" spans="1:32" ht="12.75">
      <c r="A90" s="33"/>
      <c r="B90" s="5"/>
      <c r="C90" s="665"/>
      <c r="D90" s="666"/>
      <c r="E90" s="660" t="s">
        <v>138</v>
      </c>
      <c r="F90" s="661"/>
      <c r="G90" s="661"/>
      <c r="H90" s="662"/>
      <c r="I90" s="13"/>
      <c r="J90" s="16"/>
      <c r="K90" s="13"/>
      <c r="L90" s="378"/>
      <c r="M90" s="188">
        <v>6</v>
      </c>
      <c r="N90" s="86"/>
      <c r="O90" s="189"/>
      <c r="P90" s="346">
        <v>11</v>
      </c>
      <c r="Q90" s="47"/>
      <c r="R90" s="47"/>
      <c r="S90" s="47"/>
      <c r="T90" s="193"/>
      <c r="U90" s="363">
        <v>7</v>
      </c>
      <c r="V90" s="58"/>
      <c r="W90" s="58"/>
      <c r="X90" s="58"/>
      <c r="Y90" s="197"/>
      <c r="Z90" s="211">
        <v>10</v>
      </c>
      <c r="AA90" s="63"/>
      <c r="AB90" s="63"/>
      <c r="AC90" s="63"/>
      <c r="AD90" s="63"/>
      <c r="AE90" s="145"/>
      <c r="AF90" s="18"/>
    </row>
    <row r="91" spans="1:32" ht="13.5" thickBot="1">
      <c r="A91" s="33"/>
      <c r="B91" s="5"/>
      <c r="C91" s="667"/>
      <c r="D91" s="668"/>
      <c r="E91" s="654" t="s">
        <v>139</v>
      </c>
      <c r="F91" s="655"/>
      <c r="G91" s="655"/>
      <c r="H91" s="656"/>
      <c r="I91" s="41"/>
      <c r="J91" s="253"/>
      <c r="K91" s="13"/>
      <c r="L91" s="380"/>
      <c r="M91" s="190">
        <v>8</v>
      </c>
      <c r="N91" s="154"/>
      <c r="O91" s="191"/>
      <c r="P91" s="344">
        <v>2</v>
      </c>
      <c r="Q91" s="155"/>
      <c r="R91" s="155"/>
      <c r="S91" s="155"/>
      <c r="T91" s="194"/>
      <c r="U91" s="367"/>
      <c r="V91" s="156"/>
      <c r="W91" s="156"/>
      <c r="X91" s="156"/>
      <c r="Y91" s="199"/>
      <c r="Z91" s="217"/>
      <c r="AA91" s="146"/>
      <c r="AB91" s="146"/>
      <c r="AC91" s="146"/>
      <c r="AD91" s="146"/>
      <c r="AE91" s="147"/>
      <c r="AF91" s="18"/>
    </row>
    <row r="92" spans="1:32" ht="12.75">
      <c r="A92" s="33"/>
      <c r="B92" s="5"/>
      <c r="C92" s="33"/>
      <c r="D92" s="33"/>
      <c r="E92" s="34"/>
      <c r="F92" s="34"/>
      <c r="G92" s="34"/>
      <c r="H92" s="34"/>
      <c r="I92" s="34"/>
      <c r="J92" s="34"/>
      <c r="K92" s="34"/>
      <c r="L92" s="34"/>
      <c r="M92" s="33"/>
      <c r="N92" s="33"/>
      <c r="O92" s="33"/>
      <c r="P92" s="25"/>
      <c r="Q92" s="33"/>
      <c r="R92" s="33"/>
      <c r="S92" s="33"/>
      <c r="T92" s="25"/>
      <c r="U92" s="25"/>
      <c r="V92" s="25"/>
      <c r="W92" s="25"/>
      <c r="X92" s="33"/>
      <c r="Y92" s="33"/>
      <c r="Z92" s="33"/>
      <c r="AA92" s="33"/>
      <c r="AB92" s="33"/>
      <c r="AC92" s="35"/>
      <c r="AD92" s="35"/>
      <c r="AE92" s="35"/>
      <c r="AF92" s="18"/>
    </row>
    <row r="93" spans="1:32" ht="12.75">
      <c r="A93" s="6"/>
      <c r="B93" s="633" t="s">
        <v>218</v>
      </c>
      <c r="C93" s="633"/>
      <c r="D93" s="633"/>
      <c r="E93" s="633"/>
      <c r="F93" s="633"/>
      <c r="G93" s="18"/>
      <c r="H93" s="18"/>
      <c r="I93" s="18"/>
      <c r="J93" s="19"/>
      <c r="K93" s="19"/>
      <c r="L93" s="19"/>
      <c r="M93" s="1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8"/>
      <c r="AD93" s="18"/>
      <c r="AE93" s="18"/>
      <c r="AF93" s="18"/>
    </row>
    <row r="94" spans="1:32" ht="17.25" customHeight="1">
      <c r="A94" s="6"/>
      <c r="B94" s="633"/>
      <c r="C94" s="633"/>
      <c r="D94" s="633"/>
      <c r="E94" s="633"/>
      <c r="F94" s="633"/>
      <c r="G94" s="640"/>
      <c r="H94" s="640"/>
      <c r="I94" s="640"/>
      <c r="J94" s="640"/>
      <c r="K94" s="640"/>
      <c r="L94" s="640"/>
      <c r="M94" s="1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8"/>
      <c r="AD94" s="18"/>
      <c r="AE94" s="18"/>
      <c r="AF94" s="18"/>
    </row>
    <row r="95" spans="1:32" ht="14.25" customHeight="1">
      <c r="A95" s="6"/>
      <c r="B95" s="43"/>
      <c r="C95" s="43"/>
      <c r="D95" s="43"/>
      <c r="E95" s="43"/>
      <c r="F95" s="43"/>
      <c r="G95" s="42"/>
      <c r="H95" s="42"/>
      <c r="I95" s="42"/>
      <c r="J95" s="42"/>
      <c r="K95" s="42"/>
      <c r="L95" s="42"/>
      <c r="M95" s="1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8"/>
      <c r="AD95" s="18"/>
      <c r="AE95" s="18"/>
      <c r="AF95" s="18"/>
    </row>
    <row r="96" spans="1:32" ht="14.25" customHeight="1">
      <c r="A96" s="17"/>
      <c r="B96" s="633" t="s">
        <v>219</v>
      </c>
      <c r="C96" s="633"/>
      <c r="D96" s="633"/>
      <c r="E96" s="633"/>
      <c r="F96" s="633"/>
      <c r="G96" s="18"/>
      <c r="H96" s="18"/>
      <c r="I96" s="18"/>
      <c r="J96" s="19"/>
      <c r="K96" s="19"/>
      <c r="L96" s="19"/>
      <c r="M96" s="1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8"/>
      <c r="AD96" s="18"/>
      <c r="AE96" s="18"/>
      <c r="AF96" s="18"/>
    </row>
    <row r="97" spans="1:32" ht="12.75" customHeight="1">
      <c r="A97" s="17"/>
      <c r="B97" s="633"/>
      <c r="C97" s="633"/>
      <c r="D97" s="633"/>
      <c r="E97" s="633"/>
      <c r="F97" s="633"/>
      <c r="G97" s="640"/>
      <c r="H97" s="640"/>
      <c r="I97" s="640"/>
      <c r="J97" s="640"/>
      <c r="K97" s="640"/>
      <c r="L97" s="640"/>
      <c r="M97" s="1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8"/>
      <c r="AD97" s="18"/>
      <c r="AE97" s="18"/>
      <c r="AF97" s="18"/>
    </row>
    <row r="98" spans="1:28" ht="12.75">
      <c r="A98" s="6"/>
      <c r="J98" s="14"/>
      <c r="K98" s="14"/>
      <c r="L98" s="14"/>
      <c r="M98" s="1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3:28" ht="12.75">
      <c r="C99" s="4"/>
      <c r="D99" s="4"/>
      <c r="E99" s="4"/>
      <c r="F99" s="4"/>
      <c r="G99" s="4"/>
      <c r="H99" s="3"/>
      <c r="I99" s="3"/>
      <c r="J99" s="3"/>
      <c r="K99" s="15"/>
      <c r="L99" s="15"/>
      <c r="M99" s="15"/>
      <c r="N99" s="3"/>
      <c r="O99" s="3"/>
      <c r="P99" s="3"/>
      <c r="Q99" s="4"/>
      <c r="R99" s="4"/>
      <c r="S99" s="4"/>
      <c r="T99" s="3"/>
      <c r="U99" s="3"/>
      <c r="V99" s="3"/>
      <c r="W99" s="3"/>
      <c r="X99" s="3"/>
      <c r="Y99" s="3"/>
      <c r="Z99" s="3"/>
      <c r="AA99" s="3"/>
      <c r="AB99" s="3"/>
    </row>
    <row r="100" spans="3:28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</sheetData>
  <sheetProtection/>
  <mergeCells count="33">
    <mergeCell ref="C2:F2"/>
    <mergeCell ref="L3:L6"/>
    <mergeCell ref="E90:H90"/>
    <mergeCell ref="D1:AE1"/>
    <mergeCell ref="I2:L2"/>
    <mergeCell ref="K3:K6"/>
    <mergeCell ref="G2:G6"/>
    <mergeCell ref="H2:H6"/>
    <mergeCell ref="Z4:Z6"/>
    <mergeCell ref="Z3:AE3"/>
    <mergeCell ref="M2:AE2"/>
    <mergeCell ref="X4:Y4"/>
    <mergeCell ref="AB5:AE5"/>
    <mergeCell ref="U3:X3"/>
    <mergeCell ref="P3:T3"/>
    <mergeCell ref="S4:T4"/>
    <mergeCell ref="B93:F94"/>
    <mergeCell ref="G94:L94"/>
    <mergeCell ref="E91:H91"/>
    <mergeCell ref="E87:H87"/>
    <mergeCell ref="E88:H88"/>
    <mergeCell ref="C87:D91"/>
    <mergeCell ref="E89:H89"/>
    <mergeCell ref="B96:F97"/>
    <mergeCell ref="M4:M6"/>
    <mergeCell ref="P4:P6"/>
    <mergeCell ref="AB4:AE4"/>
    <mergeCell ref="G97:L97"/>
    <mergeCell ref="J3:J6"/>
    <mergeCell ref="M3:O3"/>
    <mergeCell ref="U4:U6"/>
    <mergeCell ref="Q5:R5"/>
    <mergeCell ref="Q4:R4"/>
  </mergeCells>
  <printOptions horizontalCentered="1"/>
  <pageMargins left="0.984251968503937" right="0.5905511811023623" top="0.4330708661417323" bottom="0.15748031496062992" header="0" footer="0"/>
  <pageSetup horizontalDpi="600" verticalDpi="600" orientation="landscape" paperSize="9" scale="63" r:id="rId1"/>
  <rowBreaks count="2" manualBreakCount="2">
    <brk id="44" max="31" man="1"/>
    <brk id="73" max="31" man="1"/>
  </rowBreaks>
  <colBreaks count="1" manualBreakCount="1">
    <brk id="31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="90" zoomScaleSheetLayoutView="90" zoomScalePageLayoutView="0" workbookViewId="0" topLeftCell="A40">
      <selection activeCell="B23" sqref="B23"/>
    </sheetView>
  </sheetViews>
  <sheetFormatPr defaultColWidth="9.125" defaultRowHeight="12.75"/>
  <cols>
    <col min="1" max="1" width="9.375" style="518" customWidth="1"/>
    <col min="2" max="2" width="33.50390625" style="519" customWidth="1"/>
    <col min="3" max="4" width="3.875" style="519" customWidth="1"/>
    <col min="5" max="9" width="4.625" style="519" customWidth="1"/>
    <col min="10" max="10" width="5.375" style="519" customWidth="1"/>
    <col min="11" max="12" width="4.625" style="519" customWidth="1"/>
    <col min="13" max="21" width="3.625" style="519" customWidth="1"/>
    <col min="22" max="22" width="12.50390625" style="518" customWidth="1"/>
    <col min="23" max="16384" width="9.125" style="519" customWidth="1"/>
  </cols>
  <sheetData>
    <row r="1" spans="1:21" ht="12.75">
      <c r="A1" s="516"/>
      <c r="B1" s="709" t="s">
        <v>295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517"/>
      <c r="U1" s="517"/>
    </row>
    <row r="2" spans="1:22" ht="38.25" customHeight="1">
      <c r="A2" s="732" t="s">
        <v>1</v>
      </c>
      <c r="B2" s="711" t="s">
        <v>261</v>
      </c>
      <c r="C2" s="711" t="s">
        <v>214</v>
      </c>
      <c r="D2" s="711"/>
      <c r="E2" s="706" t="s">
        <v>263</v>
      </c>
      <c r="F2" s="706" t="s">
        <v>264</v>
      </c>
      <c r="G2" s="711" t="s">
        <v>272</v>
      </c>
      <c r="H2" s="711"/>
      <c r="I2" s="711"/>
      <c r="J2" s="711"/>
      <c r="K2" s="711"/>
      <c r="L2" s="711"/>
      <c r="M2" s="711" t="s">
        <v>275</v>
      </c>
      <c r="N2" s="712"/>
      <c r="O2" s="712"/>
      <c r="P2" s="712"/>
      <c r="Q2" s="712"/>
      <c r="R2" s="712"/>
      <c r="S2" s="712"/>
      <c r="T2" s="712"/>
      <c r="U2" s="712"/>
      <c r="V2" s="718" t="s">
        <v>338</v>
      </c>
    </row>
    <row r="3" spans="1:22" ht="34.5" customHeight="1">
      <c r="A3" s="732"/>
      <c r="B3" s="711"/>
      <c r="C3" s="707" t="s">
        <v>262</v>
      </c>
      <c r="D3" s="706" t="s">
        <v>301</v>
      </c>
      <c r="E3" s="707"/>
      <c r="F3" s="707"/>
      <c r="G3" s="706" t="s">
        <v>265</v>
      </c>
      <c r="H3" s="706" t="s">
        <v>266</v>
      </c>
      <c r="I3" s="706" t="s">
        <v>379</v>
      </c>
      <c r="J3" s="711" t="s">
        <v>267</v>
      </c>
      <c r="K3" s="711"/>
      <c r="L3" s="711"/>
      <c r="M3" s="705" t="s">
        <v>7</v>
      </c>
      <c r="N3" s="705"/>
      <c r="O3" s="705" t="s">
        <v>8</v>
      </c>
      <c r="P3" s="705"/>
      <c r="Q3" s="705"/>
      <c r="R3" s="705" t="s">
        <v>9</v>
      </c>
      <c r="S3" s="712"/>
      <c r="T3" s="712"/>
      <c r="U3" s="712"/>
      <c r="V3" s="719"/>
    </row>
    <row r="4" spans="1:22" ht="12.75" customHeight="1">
      <c r="A4" s="732"/>
      <c r="B4" s="711"/>
      <c r="C4" s="707"/>
      <c r="D4" s="706"/>
      <c r="E4" s="707"/>
      <c r="F4" s="707"/>
      <c r="G4" s="706"/>
      <c r="H4" s="706"/>
      <c r="I4" s="706"/>
      <c r="J4" s="706" t="s">
        <v>268</v>
      </c>
      <c r="K4" s="711" t="s">
        <v>269</v>
      </c>
      <c r="L4" s="711"/>
      <c r="M4" s="520">
        <v>1</v>
      </c>
      <c r="N4" s="520">
        <v>2</v>
      </c>
      <c r="O4" s="520">
        <v>3</v>
      </c>
      <c r="P4" s="705">
        <v>4</v>
      </c>
      <c r="Q4" s="705"/>
      <c r="R4" s="705">
        <v>5</v>
      </c>
      <c r="S4" s="705"/>
      <c r="T4" s="705">
        <v>6</v>
      </c>
      <c r="U4" s="708"/>
      <c r="V4" s="719"/>
    </row>
    <row r="5" spans="1:22" ht="12.75" customHeight="1">
      <c r="A5" s="732"/>
      <c r="B5" s="711"/>
      <c r="C5" s="707"/>
      <c r="D5" s="706"/>
      <c r="E5" s="707"/>
      <c r="F5" s="707"/>
      <c r="G5" s="706"/>
      <c r="H5" s="706"/>
      <c r="I5" s="706"/>
      <c r="J5" s="706"/>
      <c r="K5" s="706" t="s">
        <v>270</v>
      </c>
      <c r="L5" s="706" t="s">
        <v>271</v>
      </c>
      <c r="M5" s="520" t="s">
        <v>273</v>
      </c>
      <c r="N5" s="520" t="s">
        <v>273</v>
      </c>
      <c r="O5" s="520" t="s">
        <v>273</v>
      </c>
      <c r="P5" s="705" t="s">
        <v>273</v>
      </c>
      <c r="Q5" s="705"/>
      <c r="R5" s="705" t="s">
        <v>273</v>
      </c>
      <c r="S5" s="705"/>
      <c r="T5" s="705" t="s">
        <v>273</v>
      </c>
      <c r="U5" s="708"/>
      <c r="V5" s="719"/>
    </row>
    <row r="6" spans="1:22" ht="93" customHeight="1">
      <c r="A6" s="732"/>
      <c r="B6" s="711"/>
      <c r="C6" s="707"/>
      <c r="D6" s="706"/>
      <c r="E6" s="707"/>
      <c r="F6" s="707"/>
      <c r="G6" s="706"/>
      <c r="H6" s="706"/>
      <c r="I6" s="706"/>
      <c r="J6" s="706"/>
      <c r="K6" s="706"/>
      <c r="L6" s="706"/>
      <c r="M6" s="521" t="s">
        <v>297</v>
      </c>
      <c r="N6" s="521" t="s">
        <v>302</v>
      </c>
      <c r="O6" s="521" t="s">
        <v>374</v>
      </c>
      <c r="P6" s="521" t="s">
        <v>375</v>
      </c>
      <c r="Q6" s="522" t="s">
        <v>296</v>
      </c>
      <c r="R6" s="521" t="s">
        <v>376</v>
      </c>
      <c r="S6" s="522" t="s">
        <v>274</v>
      </c>
      <c r="T6" s="521" t="s">
        <v>376</v>
      </c>
      <c r="U6" s="522" t="s">
        <v>274</v>
      </c>
      <c r="V6" s="719"/>
    </row>
    <row r="7" spans="1:22" ht="12.75">
      <c r="A7" s="523">
        <v>1</v>
      </c>
      <c r="B7" s="524">
        <v>2</v>
      </c>
      <c r="C7" s="525">
        <v>3</v>
      </c>
      <c r="D7" s="525">
        <v>4</v>
      </c>
      <c r="E7" s="525">
        <v>5</v>
      </c>
      <c r="F7" s="525">
        <v>6</v>
      </c>
      <c r="G7" s="525">
        <v>7</v>
      </c>
      <c r="H7" s="525">
        <v>8</v>
      </c>
      <c r="I7" s="525">
        <v>9</v>
      </c>
      <c r="J7" s="525">
        <v>10</v>
      </c>
      <c r="K7" s="525">
        <v>11</v>
      </c>
      <c r="L7" s="525">
        <v>12</v>
      </c>
      <c r="M7" s="525">
        <v>13</v>
      </c>
      <c r="N7" s="525">
        <v>14</v>
      </c>
      <c r="O7" s="525">
        <v>15</v>
      </c>
      <c r="P7" s="525">
        <v>16</v>
      </c>
      <c r="Q7" s="525">
        <v>17</v>
      </c>
      <c r="R7" s="525">
        <v>18</v>
      </c>
      <c r="S7" s="520">
        <v>19</v>
      </c>
      <c r="T7" s="525">
        <v>20</v>
      </c>
      <c r="U7" s="520">
        <v>21</v>
      </c>
      <c r="V7" s="526">
        <v>22</v>
      </c>
    </row>
    <row r="8" spans="1:22" ht="33" customHeight="1">
      <c r="A8" s="527" t="s">
        <v>353</v>
      </c>
      <c r="B8" s="528" t="s">
        <v>354</v>
      </c>
      <c r="C8" s="520">
        <f>C9+C21+C25</f>
        <v>4</v>
      </c>
      <c r="D8" s="520">
        <f>D9+D21+D25</f>
        <v>17</v>
      </c>
      <c r="E8" s="529"/>
      <c r="F8" s="529"/>
      <c r="G8" s="520">
        <f>G9+G21+G25</f>
        <v>3078</v>
      </c>
      <c r="H8" s="520">
        <f>H9+H21+H25</f>
        <v>1026</v>
      </c>
      <c r="I8" s="520">
        <f>I9+I21+I25</f>
        <v>650</v>
      </c>
      <c r="J8" s="520">
        <f>J9+J21+J25</f>
        <v>2052</v>
      </c>
      <c r="K8" s="520">
        <f aca="true" t="shared" si="0" ref="K8:S8">K9+K21+K25</f>
        <v>1372</v>
      </c>
      <c r="L8" s="520">
        <f t="shared" si="0"/>
        <v>680</v>
      </c>
      <c r="M8" s="520">
        <f>M9+M21+M25</f>
        <v>578</v>
      </c>
      <c r="N8" s="520">
        <f>N9+N21+N25</f>
        <v>660</v>
      </c>
      <c r="O8" s="520">
        <f t="shared" si="0"/>
        <v>328</v>
      </c>
      <c r="P8" s="520">
        <f>P9+P21+P25</f>
        <v>222</v>
      </c>
      <c r="Q8" s="520"/>
      <c r="R8" s="520">
        <f>R9+R21+R25</f>
        <v>168</v>
      </c>
      <c r="S8" s="520">
        <f t="shared" si="0"/>
        <v>0</v>
      </c>
      <c r="T8" s="520">
        <f>T9+T21+T25</f>
        <v>96</v>
      </c>
      <c r="U8" s="530"/>
      <c r="V8" s="531"/>
    </row>
    <row r="9" spans="1:22" ht="15.75" customHeight="1">
      <c r="A9" s="527" t="s">
        <v>355</v>
      </c>
      <c r="B9" s="532" t="s">
        <v>356</v>
      </c>
      <c r="C9" s="520">
        <v>2</v>
      </c>
      <c r="D9" s="520">
        <v>11</v>
      </c>
      <c r="E9" s="529"/>
      <c r="F9" s="520">
        <f>SUM(F10:F20)</f>
        <v>0</v>
      </c>
      <c r="G9" s="520">
        <f>SUM(G10:G20)</f>
        <v>2058</v>
      </c>
      <c r="H9" s="520">
        <f>SUM(H10:H20)</f>
        <v>686</v>
      </c>
      <c r="I9" s="520">
        <f>SUM(I10:I20)</f>
        <v>464</v>
      </c>
      <c r="J9" s="520">
        <f>SUM(J10:J20)</f>
        <v>1372</v>
      </c>
      <c r="K9" s="520">
        <f aca="true" t="shared" si="1" ref="K9:T9">SUM(K10:K20)</f>
        <v>972</v>
      </c>
      <c r="L9" s="520">
        <f t="shared" si="1"/>
        <v>400</v>
      </c>
      <c r="M9" s="520">
        <f t="shared" si="1"/>
        <v>408</v>
      </c>
      <c r="N9" s="520">
        <f>SUM(N10:N20)</f>
        <v>460</v>
      </c>
      <c r="O9" s="520">
        <f t="shared" si="1"/>
        <v>198</v>
      </c>
      <c r="P9" s="520">
        <f>SUM(P10:P20)</f>
        <v>198</v>
      </c>
      <c r="Q9" s="520">
        <f t="shared" si="1"/>
        <v>0</v>
      </c>
      <c r="R9" s="520">
        <f>SUM(R10:R20)</f>
        <v>108</v>
      </c>
      <c r="S9" s="520">
        <f t="shared" si="1"/>
        <v>0</v>
      </c>
      <c r="T9" s="520">
        <f t="shared" si="1"/>
        <v>0</v>
      </c>
      <c r="U9" s="530"/>
      <c r="V9" s="531"/>
    </row>
    <row r="10" spans="1:22" ht="15.75" customHeight="1">
      <c r="A10" s="527" t="s">
        <v>357</v>
      </c>
      <c r="B10" s="533" t="s">
        <v>395</v>
      </c>
      <c r="C10" s="520">
        <v>2</v>
      </c>
      <c r="D10" s="520"/>
      <c r="E10" s="529"/>
      <c r="F10" s="529"/>
      <c r="G10" s="520">
        <f aca="true" t="shared" si="2" ref="G10:G20">H10+J10</f>
        <v>132</v>
      </c>
      <c r="H10" s="520">
        <v>44</v>
      </c>
      <c r="I10" s="520">
        <v>44</v>
      </c>
      <c r="J10" s="520">
        <v>88</v>
      </c>
      <c r="K10" s="520">
        <v>88</v>
      </c>
      <c r="L10" s="520"/>
      <c r="M10" s="520">
        <v>68</v>
      </c>
      <c r="N10" s="520">
        <v>20</v>
      </c>
      <c r="O10" s="520"/>
      <c r="P10" s="520"/>
      <c r="Q10" s="520"/>
      <c r="R10" s="520"/>
      <c r="S10" s="520"/>
      <c r="T10" s="520"/>
      <c r="U10" s="530"/>
      <c r="V10" s="531"/>
    </row>
    <row r="11" spans="1:22" ht="12.75">
      <c r="A11" s="527" t="s">
        <v>358</v>
      </c>
      <c r="B11" s="533" t="s">
        <v>53</v>
      </c>
      <c r="C11" s="520">
        <v>5</v>
      </c>
      <c r="D11" s="520"/>
      <c r="E11" s="520"/>
      <c r="F11" s="520"/>
      <c r="G11" s="520">
        <f t="shared" si="2"/>
        <v>316</v>
      </c>
      <c r="H11" s="520">
        <v>106</v>
      </c>
      <c r="I11" s="520">
        <v>50</v>
      </c>
      <c r="J11" s="520">
        <f aca="true" t="shared" si="3" ref="J11:J20">SUM(M11:S11)</f>
        <v>210</v>
      </c>
      <c r="K11" s="520">
        <v>210</v>
      </c>
      <c r="L11" s="520"/>
      <c r="M11" s="520">
        <v>68</v>
      </c>
      <c r="N11" s="520">
        <v>40</v>
      </c>
      <c r="O11" s="520">
        <v>42</v>
      </c>
      <c r="P11" s="520">
        <v>24</v>
      </c>
      <c r="Q11" s="530"/>
      <c r="R11" s="520">
        <v>36</v>
      </c>
      <c r="S11" s="520"/>
      <c r="T11" s="520"/>
      <c r="U11" s="530"/>
      <c r="V11" s="531"/>
    </row>
    <row r="12" spans="1:22" ht="14.25" customHeight="1">
      <c r="A12" s="527" t="s">
        <v>359</v>
      </c>
      <c r="B12" s="533" t="s">
        <v>22</v>
      </c>
      <c r="C12" s="520"/>
      <c r="D12" s="520">
        <v>4</v>
      </c>
      <c r="E12" s="520"/>
      <c r="F12" s="520"/>
      <c r="G12" s="520">
        <f t="shared" si="2"/>
        <v>258</v>
      </c>
      <c r="H12" s="520">
        <v>86</v>
      </c>
      <c r="I12" s="520">
        <v>50</v>
      </c>
      <c r="J12" s="520">
        <f t="shared" si="3"/>
        <v>172</v>
      </c>
      <c r="K12" s="520"/>
      <c r="L12" s="520">
        <v>172</v>
      </c>
      <c r="M12" s="520">
        <v>34</v>
      </c>
      <c r="N12" s="520">
        <v>60</v>
      </c>
      <c r="O12" s="520">
        <v>36</v>
      </c>
      <c r="P12" s="520">
        <v>42</v>
      </c>
      <c r="Q12" s="530"/>
      <c r="R12" s="520"/>
      <c r="S12" s="520"/>
      <c r="T12" s="520"/>
      <c r="U12" s="530"/>
      <c r="V12" s="531"/>
    </row>
    <row r="13" spans="1:22" ht="13.5" customHeight="1">
      <c r="A13" s="527" t="s">
        <v>360</v>
      </c>
      <c r="B13" s="533" t="s">
        <v>54</v>
      </c>
      <c r="C13" s="520"/>
      <c r="D13" s="520">
        <v>5</v>
      </c>
      <c r="E13" s="520"/>
      <c r="F13" s="520"/>
      <c r="G13" s="520">
        <f t="shared" si="2"/>
        <v>260</v>
      </c>
      <c r="H13" s="520">
        <v>86</v>
      </c>
      <c r="I13" s="520">
        <v>50</v>
      </c>
      <c r="J13" s="520">
        <f t="shared" si="3"/>
        <v>174</v>
      </c>
      <c r="K13" s="520">
        <v>174</v>
      </c>
      <c r="L13" s="520"/>
      <c r="M13" s="520"/>
      <c r="N13" s="520">
        <v>60</v>
      </c>
      <c r="O13" s="520">
        <v>36</v>
      </c>
      <c r="P13" s="520">
        <v>42</v>
      </c>
      <c r="Q13" s="530"/>
      <c r="R13" s="520">
        <v>36</v>
      </c>
      <c r="S13" s="520"/>
      <c r="T13" s="520"/>
      <c r="U13" s="530"/>
      <c r="V13" s="531"/>
    </row>
    <row r="14" spans="1:22" ht="13.5" customHeight="1">
      <c r="A14" s="527" t="s">
        <v>361</v>
      </c>
      <c r="B14" s="533" t="s">
        <v>61</v>
      </c>
      <c r="C14" s="520"/>
      <c r="D14" s="529">
        <v>2.4</v>
      </c>
      <c r="E14" s="520"/>
      <c r="F14" s="520"/>
      <c r="G14" s="520">
        <f t="shared" si="2"/>
        <v>300</v>
      </c>
      <c r="H14" s="520">
        <v>100</v>
      </c>
      <c r="I14" s="520">
        <v>50</v>
      </c>
      <c r="J14" s="520">
        <f t="shared" si="3"/>
        <v>200</v>
      </c>
      <c r="K14" s="520"/>
      <c r="L14" s="520">
        <v>200</v>
      </c>
      <c r="M14" s="520">
        <v>34</v>
      </c>
      <c r="N14" s="520">
        <v>60</v>
      </c>
      <c r="O14" s="520">
        <v>46</v>
      </c>
      <c r="P14" s="520">
        <v>60</v>
      </c>
      <c r="Q14" s="530"/>
      <c r="R14" s="520"/>
      <c r="S14" s="520"/>
      <c r="T14" s="520"/>
      <c r="U14" s="530"/>
      <c r="V14" s="531"/>
    </row>
    <row r="15" spans="1:22" ht="11.25" customHeight="1">
      <c r="A15" s="527" t="s">
        <v>362</v>
      </c>
      <c r="B15" s="533" t="s">
        <v>331</v>
      </c>
      <c r="C15" s="520"/>
      <c r="D15" s="520">
        <v>2</v>
      </c>
      <c r="E15" s="520"/>
      <c r="F15" s="520"/>
      <c r="G15" s="520">
        <f t="shared" si="2"/>
        <v>112</v>
      </c>
      <c r="H15" s="520">
        <v>38</v>
      </c>
      <c r="I15" s="520">
        <v>38</v>
      </c>
      <c r="J15" s="520">
        <f t="shared" si="3"/>
        <v>74</v>
      </c>
      <c r="K15" s="520">
        <v>74</v>
      </c>
      <c r="L15" s="520"/>
      <c r="M15" s="520">
        <v>34</v>
      </c>
      <c r="N15" s="520">
        <v>40</v>
      </c>
      <c r="O15" s="520"/>
      <c r="P15" s="520"/>
      <c r="Q15" s="530"/>
      <c r="R15" s="520"/>
      <c r="S15" s="520"/>
      <c r="T15" s="520"/>
      <c r="U15" s="530"/>
      <c r="V15" s="531"/>
    </row>
    <row r="16" spans="1:22" ht="12.75" customHeight="1">
      <c r="A16" s="527" t="s">
        <v>364</v>
      </c>
      <c r="B16" s="533" t="s">
        <v>58</v>
      </c>
      <c r="C16" s="520"/>
      <c r="D16" s="520">
        <v>2</v>
      </c>
      <c r="E16" s="520"/>
      <c r="F16" s="520"/>
      <c r="G16" s="520">
        <f t="shared" si="2"/>
        <v>170</v>
      </c>
      <c r="H16" s="520">
        <v>56</v>
      </c>
      <c r="I16" s="520">
        <v>50</v>
      </c>
      <c r="J16" s="520">
        <f t="shared" si="3"/>
        <v>114</v>
      </c>
      <c r="K16" s="520">
        <v>100</v>
      </c>
      <c r="L16" s="520">
        <v>14</v>
      </c>
      <c r="M16" s="520">
        <v>34</v>
      </c>
      <c r="N16" s="520">
        <v>80</v>
      </c>
      <c r="O16" s="520"/>
      <c r="P16" s="520"/>
      <c r="Q16" s="530"/>
      <c r="R16" s="520"/>
      <c r="S16" s="520"/>
      <c r="T16" s="520"/>
      <c r="U16" s="530"/>
      <c r="V16" s="531"/>
    </row>
    <row r="17" spans="1:22" ht="24">
      <c r="A17" s="527" t="s">
        <v>365</v>
      </c>
      <c r="B17" s="533" t="s">
        <v>363</v>
      </c>
      <c r="C17" s="520"/>
      <c r="D17" s="520">
        <v>2.4</v>
      </c>
      <c r="E17" s="520"/>
      <c r="F17" s="520"/>
      <c r="G17" s="520">
        <f t="shared" si="2"/>
        <v>264</v>
      </c>
      <c r="H17" s="520">
        <v>88</v>
      </c>
      <c r="I17" s="520">
        <v>50</v>
      </c>
      <c r="J17" s="520">
        <f t="shared" si="3"/>
        <v>176</v>
      </c>
      <c r="K17" s="520">
        <v>176</v>
      </c>
      <c r="L17" s="520"/>
      <c r="M17" s="520">
        <v>68</v>
      </c>
      <c r="N17" s="520">
        <v>40</v>
      </c>
      <c r="O17" s="520">
        <v>38</v>
      </c>
      <c r="P17" s="520">
        <v>30</v>
      </c>
      <c r="Q17" s="530"/>
      <c r="R17" s="520"/>
      <c r="S17" s="520"/>
      <c r="T17" s="520"/>
      <c r="U17" s="530"/>
      <c r="V17" s="531"/>
    </row>
    <row r="18" spans="1:22" ht="12.75">
      <c r="A18" s="527" t="s">
        <v>382</v>
      </c>
      <c r="B18" s="533" t="s">
        <v>59</v>
      </c>
      <c r="C18" s="520"/>
      <c r="D18" s="520">
        <v>2</v>
      </c>
      <c r="E18" s="520"/>
      <c r="F18" s="520"/>
      <c r="G18" s="520">
        <f t="shared" si="2"/>
        <v>110</v>
      </c>
      <c r="H18" s="520">
        <v>36</v>
      </c>
      <c r="I18" s="520">
        <v>36</v>
      </c>
      <c r="J18" s="520">
        <f t="shared" si="3"/>
        <v>74</v>
      </c>
      <c r="K18" s="520">
        <v>74</v>
      </c>
      <c r="L18" s="520"/>
      <c r="M18" s="520">
        <v>34</v>
      </c>
      <c r="N18" s="520">
        <v>40</v>
      </c>
      <c r="O18" s="520"/>
      <c r="P18" s="520"/>
      <c r="Q18" s="530"/>
      <c r="R18" s="520"/>
      <c r="S18" s="520"/>
      <c r="T18" s="520"/>
      <c r="U18" s="530"/>
      <c r="V18" s="531"/>
    </row>
    <row r="19" spans="1:22" ht="12.75">
      <c r="A19" s="527" t="s">
        <v>383</v>
      </c>
      <c r="B19" s="533" t="s">
        <v>56</v>
      </c>
      <c r="C19" s="520"/>
      <c r="D19" s="520">
        <v>2</v>
      </c>
      <c r="E19" s="520"/>
      <c r="F19" s="520"/>
      <c r="G19" s="520">
        <f t="shared" si="2"/>
        <v>82</v>
      </c>
      <c r="H19" s="520">
        <v>28</v>
      </c>
      <c r="I19" s="520">
        <v>28</v>
      </c>
      <c r="J19" s="520">
        <f t="shared" si="3"/>
        <v>54</v>
      </c>
      <c r="K19" s="520">
        <v>40</v>
      </c>
      <c r="L19" s="520">
        <v>14</v>
      </c>
      <c r="M19" s="520">
        <v>34</v>
      </c>
      <c r="N19" s="520">
        <v>20</v>
      </c>
      <c r="O19" s="520"/>
      <c r="P19" s="520"/>
      <c r="Q19" s="530"/>
      <c r="R19" s="520"/>
      <c r="S19" s="520"/>
      <c r="T19" s="520"/>
      <c r="U19" s="530"/>
      <c r="V19" s="531"/>
    </row>
    <row r="20" spans="1:22" ht="12.75">
      <c r="A20" s="527" t="s">
        <v>414</v>
      </c>
      <c r="B20" s="533" t="s">
        <v>60</v>
      </c>
      <c r="C20" s="520"/>
      <c r="D20" s="520">
        <v>5</v>
      </c>
      <c r="E20" s="520"/>
      <c r="F20" s="520"/>
      <c r="G20" s="520">
        <f t="shared" si="2"/>
        <v>54</v>
      </c>
      <c r="H20" s="520">
        <v>18</v>
      </c>
      <c r="I20" s="520">
        <v>18</v>
      </c>
      <c r="J20" s="520">
        <f t="shared" si="3"/>
        <v>36</v>
      </c>
      <c r="K20" s="520">
        <v>36</v>
      </c>
      <c r="L20" s="520"/>
      <c r="M20" s="520"/>
      <c r="N20" s="520"/>
      <c r="O20" s="520"/>
      <c r="P20" s="520"/>
      <c r="Q20" s="530"/>
      <c r="R20" s="520">
        <v>36</v>
      </c>
      <c r="S20" s="520"/>
      <c r="T20" s="520"/>
      <c r="U20" s="530"/>
      <c r="V20" s="531"/>
    </row>
    <row r="21" spans="1:22" ht="12.75">
      <c r="A21" s="527" t="s">
        <v>366</v>
      </c>
      <c r="B21" s="529" t="s">
        <v>332</v>
      </c>
      <c r="C21" s="520">
        <v>2</v>
      </c>
      <c r="D21" s="520">
        <v>4</v>
      </c>
      <c r="E21" s="520"/>
      <c r="F21" s="520"/>
      <c r="G21" s="520">
        <f aca="true" t="shared" si="4" ref="G21:P21">SUM(G22:G24)</f>
        <v>912</v>
      </c>
      <c r="H21" s="520">
        <f t="shared" si="4"/>
        <v>304</v>
      </c>
      <c r="I21" s="520">
        <f t="shared" si="4"/>
        <v>150</v>
      </c>
      <c r="J21" s="520">
        <f t="shared" si="4"/>
        <v>608</v>
      </c>
      <c r="K21" s="520">
        <f t="shared" si="4"/>
        <v>348</v>
      </c>
      <c r="L21" s="520">
        <f t="shared" si="4"/>
        <v>260</v>
      </c>
      <c r="M21" s="520">
        <f t="shared" si="4"/>
        <v>170</v>
      </c>
      <c r="N21" s="520">
        <f t="shared" si="4"/>
        <v>200</v>
      </c>
      <c r="O21" s="520">
        <f t="shared" si="4"/>
        <v>130</v>
      </c>
      <c r="P21" s="520">
        <f t="shared" si="4"/>
        <v>24</v>
      </c>
      <c r="Q21" s="530"/>
      <c r="R21" s="520">
        <f>SUM(R22:R24)</f>
        <v>60</v>
      </c>
      <c r="S21" s="520">
        <f>SUM(S22:S24)</f>
        <v>0</v>
      </c>
      <c r="T21" s="520">
        <f>SUM(T22:T24)</f>
        <v>24</v>
      </c>
      <c r="U21" s="530"/>
      <c r="V21" s="531"/>
    </row>
    <row r="22" spans="1:22" ht="12.75">
      <c r="A22" s="527" t="s">
        <v>367</v>
      </c>
      <c r="B22" s="533" t="s">
        <v>420</v>
      </c>
      <c r="C22" s="520">
        <v>6</v>
      </c>
      <c r="D22" s="520">
        <v>2.4</v>
      </c>
      <c r="E22" s="520"/>
      <c r="F22" s="520"/>
      <c r="G22" s="520">
        <f>H22+J22</f>
        <v>462</v>
      </c>
      <c r="H22" s="520">
        <v>154</v>
      </c>
      <c r="I22" s="520">
        <v>50</v>
      </c>
      <c r="J22" s="520">
        <f>SUM(M22:T22)</f>
        <v>308</v>
      </c>
      <c r="K22" s="520">
        <v>160</v>
      </c>
      <c r="L22" s="520">
        <v>148</v>
      </c>
      <c r="M22" s="520">
        <v>68</v>
      </c>
      <c r="N22" s="520">
        <v>80</v>
      </c>
      <c r="O22" s="520">
        <v>52</v>
      </c>
      <c r="P22" s="520">
        <v>24</v>
      </c>
      <c r="Q22" s="530"/>
      <c r="R22" s="520">
        <v>60</v>
      </c>
      <c r="S22" s="520"/>
      <c r="T22" s="520">
        <v>24</v>
      </c>
      <c r="U22" s="530"/>
      <c r="V22" s="531"/>
    </row>
    <row r="23" spans="1:22" ht="12.75">
      <c r="A23" s="527" t="s">
        <v>368</v>
      </c>
      <c r="B23" s="533" t="s">
        <v>369</v>
      </c>
      <c r="C23" s="520"/>
      <c r="D23" s="520">
        <v>1.2</v>
      </c>
      <c r="E23" s="520"/>
      <c r="F23" s="520"/>
      <c r="G23" s="520">
        <f>H23+J23</f>
        <v>162</v>
      </c>
      <c r="H23" s="520">
        <v>54</v>
      </c>
      <c r="I23" s="520">
        <v>50</v>
      </c>
      <c r="J23" s="520">
        <f>SUM(M23:S23)</f>
        <v>108</v>
      </c>
      <c r="K23" s="520">
        <v>46</v>
      </c>
      <c r="L23" s="520">
        <v>62</v>
      </c>
      <c r="M23" s="520">
        <v>68</v>
      </c>
      <c r="N23" s="520">
        <v>40</v>
      </c>
      <c r="O23" s="520"/>
      <c r="P23" s="520"/>
      <c r="Q23" s="530"/>
      <c r="R23" s="520"/>
      <c r="S23" s="520"/>
      <c r="T23" s="520"/>
      <c r="U23" s="530"/>
      <c r="V23" s="531"/>
    </row>
    <row r="24" spans="1:22" ht="12.75">
      <c r="A24" s="527" t="s">
        <v>370</v>
      </c>
      <c r="B24" s="533" t="s">
        <v>57</v>
      </c>
      <c r="C24" s="520">
        <v>3</v>
      </c>
      <c r="D24" s="520"/>
      <c r="E24" s="520"/>
      <c r="F24" s="520"/>
      <c r="G24" s="520">
        <f>H24+J24</f>
        <v>288</v>
      </c>
      <c r="H24" s="520">
        <v>96</v>
      </c>
      <c r="I24" s="520">
        <v>50</v>
      </c>
      <c r="J24" s="520">
        <f>SUM(M24:S24)</f>
        <v>192</v>
      </c>
      <c r="K24" s="520">
        <v>142</v>
      </c>
      <c r="L24" s="520">
        <v>50</v>
      </c>
      <c r="M24" s="520">
        <v>34</v>
      </c>
      <c r="N24" s="520">
        <v>80</v>
      </c>
      <c r="O24" s="520">
        <v>78</v>
      </c>
      <c r="P24" s="527"/>
      <c r="Q24" s="526"/>
      <c r="R24" s="520"/>
      <c r="S24" s="520"/>
      <c r="T24" s="520"/>
      <c r="U24" s="530"/>
      <c r="V24" s="531"/>
    </row>
    <row r="25" spans="1:22" ht="24">
      <c r="A25" s="527" t="s">
        <v>371</v>
      </c>
      <c r="B25" s="529" t="s">
        <v>372</v>
      </c>
      <c r="C25" s="520">
        <v>0</v>
      </c>
      <c r="D25" s="520">
        <v>2</v>
      </c>
      <c r="E25" s="520"/>
      <c r="F25" s="520"/>
      <c r="G25" s="520">
        <f aca="true" t="shared" si="5" ref="G25:N25">SUM(G26:G27)</f>
        <v>108</v>
      </c>
      <c r="H25" s="520">
        <f t="shared" si="5"/>
        <v>36</v>
      </c>
      <c r="I25" s="520">
        <f t="shared" si="5"/>
        <v>36</v>
      </c>
      <c r="J25" s="520">
        <f t="shared" si="5"/>
        <v>72</v>
      </c>
      <c r="K25" s="520">
        <f t="shared" si="5"/>
        <v>52</v>
      </c>
      <c r="L25" s="520">
        <f t="shared" si="5"/>
        <v>20</v>
      </c>
      <c r="M25" s="520">
        <f t="shared" si="5"/>
        <v>0</v>
      </c>
      <c r="N25" s="520">
        <f t="shared" si="5"/>
        <v>0</v>
      </c>
      <c r="O25" s="520"/>
      <c r="P25" s="520"/>
      <c r="Q25" s="530"/>
      <c r="R25" s="520">
        <f>SUM(R26:R27)</f>
        <v>0</v>
      </c>
      <c r="S25" s="520"/>
      <c r="T25" s="520">
        <f>SUM(T26:T27)</f>
        <v>72</v>
      </c>
      <c r="U25" s="530"/>
      <c r="V25" s="531"/>
    </row>
    <row r="26" spans="1:22" ht="12.75">
      <c r="A26" s="527" t="s">
        <v>373</v>
      </c>
      <c r="B26" s="533" t="s">
        <v>401</v>
      </c>
      <c r="C26" s="520"/>
      <c r="D26" s="520">
        <v>6</v>
      </c>
      <c r="E26" s="520"/>
      <c r="F26" s="520"/>
      <c r="G26" s="520">
        <v>54</v>
      </c>
      <c r="H26" s="520">
        <v>18</v>
      </c>
      <c r="I26" s="520">
        <v>18</v>
      </c>
      <c r="J26" s="520">
        <v>36</v>
      </c>
      <c r="K26" s="520">
        <v>16</v>
      </c>
      <c r="L26" s="520">
        <v>20</v>
      </c>
      <c r="M26" s="520"/>
      <c r="N26" s="520"/>
      <c r="O26" s="520"/>
      <c r="P26" s="520"/>
      <c r="Q26" s="530"/>
      <c r="R26" s="520"/>
      <c r="S26" s="520"/>
      <c r="T26" s="520">
        <v>36</v>
      </c>
      <c r="U26" s="530"/>
      <c r="V26" s="531"/>
    </row>
    <row r="27" spans="1:22" ht="12.75">
      <c r="A27" s="527" t="s">
        <v>396</v>
      </c>
      <c r="B27" s="533" t="s">
        <v>402</v>
      </c>
      <c r="C27" s="520"/>
      <c r="D27" s="520">
        <v>6</v>
      </c>
      <c r="E27" s="520"/>
      <c r="F27" s="520"/>
      <c r="G27" s="520">
        <v>54</v>
      </c>
      <c r="H27" s="520">
        <v>18</v>
      </c>
      <c r="I27" s="520">
        <v>18</v>
      </c>
      <c r="J27" s="520">
        <v>36</v>
      </c>
      <c r="K27" s="520">
        <v>36</v>
      </c>
      <c r="L27" s="520"/>
      <c r="M27" s="520"/>
      <c r="N27" s="520"/>
      <c r="O27" s="520"/>
      <c r="P27" s="520"/>
      <c r="Q27" s="530"/>
      <c r="R27" s="520"/>
      <c r="S27" s="520"/>
      <c r="T27" s="520">
        <v>36</v>
      </c>
      <c r="U27" s="530"/>
      <c r="V27" s="531"/>
    </row>
    <row r="28" spans="1:22" ht="12.75">
      <c r="A28" s="527" t="s">
        <v>303</v>
      </c>
      <c r="B28" s="529" t="s">
        <v>333</v>
      </c>
      <c r="C28" s="520">
        <v>1</v>
      </c>
      <c r="D28" s="520">
        <v>6</v>
      </c>
      <c r="E28" s="534"/>
      <c r="F28" s="534"/>
      <c r="G28" s="520">
        <f>SUM(G29:G35)</f>
        <v>380</v>
      </c>
      <c r="H28" s="520">
        <f>SUM(H29:H35)</f>
        <v>120</v>
      </c>
      <c r="I28" s="520">
        <v>0</v>
      </c>
      <c r="J28" s="520">
        <f>SUM(J29:J35)</f>
        <v>260</v>
      </c>
      <c r="K28" s="520">
        <f>SUM(K29:K35)</f>
        <v>160</v>
      </c>
      <c r="L28" s="520">
        <f aca="true" t="shared" si="6" ref="L28:U28">SUM(L29:L35)</f>
        <v>100</v>
      </c>
      <c r="M28" s="520">
        <f t="shared" si="6"/>
        <v>0</v>
      </c>
      <c r="N28" s="520">
        <f t="shared" si="6"/>
        <v>0</v>
      </c>
      <c r="O28" s="520">
        <f t="shared" si="6"/>
        <v>72</v>
      </c>
      <c r="P28" s="520">
        <f t="shared" si="6"/>
        <v>80</v>
      </c>
      <c r="Q28" s="520">
        <f t="shared" si="6"/>
        <v>0</v>
      </c>
      <c r="R28" s="520">
        <f t="shared" si="6"/>
        <v>36</v>
      </c>
      <c r="S28" s="520">
        <f t="shared" si="6"/>
        <v>0</v>
      </c>
      <c r="T28" s="520">
        <f t="shared" si="6"/>
        <v>72</v>
      </c>
      <c r="U28" s="520">
        <f t="shared" si="6"/>
        <v>0</v>
      </c>
      <c r="V28" s="531"/>
    </row>
    <row r="29" spans="1:22" ht="12.75" customHeight="1">
      <c r="A29" s="527" t="s">
        <v>304</v>
      </c>
      <c r="B29" s="535" t="s">
        <v>310</v>
      </c>
      <c r="C29" s="520"/>
      <c r="D29" s="520">
        <v>4</v>
      </c>
      <c r="E29" s="534"/>
      <c r="F29" s="534"/>
      <c r="G29" s="520">
        <v>52</v>
      </c>
      <c r="H29" s="520">
        <v>16</v>
      </c>
      <c r="I29" s="520"/>
      <c r="J29" s="520">
        <v>36</v>
      </c>
      <c r="K29" s="520">
        <v>18</v>
      </c>
      <c r="L29" s="520">
        <v>18</v>
      </c>
      <c r="M29" s="530"/>
      <c r="N29" s="520"/>
      <c r="O29" s="536"/>
      <c r="P29" s="520">
        <v>36</v>
      </c>
      <c r="Q29" s="520"/>
      <c r="R29" s="520"/>
      <c r="S29" s="534"/>
      <c r="T29" s="534"/>
      <c r="U29" s="534"/>
      <c r="V29" s="537" t="s">
        <v>385</v>
      </c>
    </row>
    <row r="30" spans="1:22" ht="27" customHeight="1">
      <c r="A30" s="527" t="s">
        <v>305</v>
      </c>
      <c r="B30" s="535" t="s">
        <v>311</v>
      </c>
      <c r="C30" s="520"/>
      <c r="D30" s="520">
        <v>3</v>
      </c>
      <c r="E30" s="534"/>
      <c r="F30" s="534"/>
      <c r="G30" s="520">
        <f aca="true" t="shared" si="7" ref="G30:G35">H30+J30</f>
        <v>52</v>
      </c>
      <c r="H30" s="520">
        <v>16</v>
      </c>
      <c r="I30" s="520"/>
      <c r="J30" s="520">
        <v>36</v>
      </c>
      <c r="K30" s="520">
        <v>20</v>
      </c>
      <c r="L30" s="520">
        <v>16</v>
      </c>
      <c r="M30" s="520"/>
      <c r="N30" s="534"/>
      <c r="O30" s="536">
        <v>36</v>
      </c>
      <c r="P30" s="520"/>
      <c r="Q30" s="534"/>
      <c r="R30" s="520"/>
      <c r="S30" s="534"/>
      <c r="T30" s="534"/>
      <c r="U30" s="534"/>
      <c r="V30" s="537" t="s">
        <v>386</v>
      </c>
    </row>
    <row r="31" spans="1:22" ht="27" customHeight="1">
      <c r="A31" s="527" t="s">
        <v>306</v>
      </c>
      <c r="B31" s="535" t="s">
        <v>312</v>
      </c>
      <c r="C31" s="520"/>
      <c r="D31" s="520">
        <v>3</v>
      </c>
      <c r="E31" s="520"/>
      <c r="F31" s="520"/>
      <c r="G31" s="520">
        <f t="shared" si="7"/>
        <v>52</v>
      </c>
      <c r="H31" s="520">
        <v>16</v>
      </c>
      <c r="I31" s="520"/>
      <c r="J31" s="520">
        <v>36</v>
      </c>
      <c r="K31" s="520">
        <v>24</v>
      </c>
      <c r="L31" s="520">
        <v>12</v>
      </c>
      <c r="M31" s="530"/>
      <c r="N31" s="530"/>
      <c r="O31" s="536">
        <v>36</v>
      </c>
      <c r="P31" s="520"/>
      <c r="Q31" s="520"/>
      <c r="R31" s="520"/>
      <c r="S31" s="520"/>
      <c r="T31" s="520"/>
      <c r="U31" s="520"/>
      <c r="V31" s="537" t="s">
        <v>387</v>
      </c>
    </row>
    <row r="32" spans="1:22" ht="12.75" customHeight="1">
      <c r="A32" s="527" t="s">
        <v>307</v>
      </c>
      <c r="B32" s="535" t="s">
        <v>298</v>
      </c>
      <c r="C32" s="520">
        <v>4</v>
      </c>
      <c r="D32" s="520"/>
      <c r="E32" s="520"/>
      <c r="F32" s="520"/>
      <c r="G32" s="520">
        <f t="shared" si="7"/>
        <v>68</v>
      </c>
      <c r="H32" s="520">
        <v>24</v>
      </c>
      <c r="I32" s="520"/>
      <c r="J32" s="520">
        <v>44</v>
      </c>
      <c r="K32" s="520">
        <v>24</v>
      </c>
      <c r="L32" s="520">
        <v>20</v>
      </c>
      <c r="M32" s="520"/>
      <c r="N32" s="530"/>
      <c r="O32" s="530"/>
      <c r="P32" s="520">
        <v>44</v>
      </c>
      <c r="Q32" s="520"/>
      <c r="R32" s="520"/>
      <c r="S32" s="520"/>
      <c r="T32" s="520"/>
      <c r="U32" s="520"/>
      <c r="V32" s="537" t="s">
        <v>388</v>
      </c>
    </row>
    <row r="33" spans="1:22" ht="12.75" customHeight="1">
      <c r="A33" s="527" t="s">
        <v>308</v>
      </c>
      <c r="B33" s="535" t="s">
        <v>111</v>
      </c>
      <c r="C33" s="520"/>
      <c r="D33" s="520">
        <v>5</v>
      </c>
      <c r="E33" s="520"/>
      <c r="F33" s="520"/>
      <c r="G33" s="520">
        <f t="shared" si="7"/>
        <v>52</v>
      </c>
      <c r="H33" s="520">
        <v>16</v>
      </c>
      <c r="I33" s="520"/>
      <c r="J33" s="520">
        <v>36</v>
      </c>
      <c r="K33" s="520">
        <v>10</v>
      </c>
      <c r="L33" s="520">
        <v>26</v>
      </c>
      <c r="M33" s="520"/>
      <c r="N33" s="520"/>
      <c r="O33" s="520"/>
      <c r="P33" s="520"/>
      <c r="Q33" s="520"/>
      <c r="R33" s="520">
        <v>36</v>
      </c>
      <c r="S33" s="520"/>
      <c r="T33" s="520"/>
      <c r="U33" s="520"/>
      <c r="V33" s="537" t="s">
        <v>389</v>
      </c>
    </row>
    <row r="34" spans="1:22" ht="12.75" customHeight="1">
      <c r="A34" s="527" t="s">
        <v>309</v>
      </c>
      <c r="B34" s="535" t="s">
        <v>169</v>
      </c>
      <c r="C34" s="520"/>
      <c r="D34" s="520">
        <v>6</v>
      </c>
      <c r="E34" s="520"/>
      <c r="F34" s="520"/>
      <c r="G34" s="520">
        <f t="shared" si="7"/>
        <v>52</v>
      </c>
      <c r="H34" s="520">
        <v>16</v>
      </c>
      <c r="I34" s="520"/>
      <c r="J34" s="520">
        <v>36</v>
      </c>
      <c r="K34" s="520">
        <v>36</v>
      </c>
      <c r="L34" s="520"/>
      <c r="M34" s="520"/>
      <c r="N34" s="520"/>
      <c r="O34" s="520"/>
      <c r="P34" s="520"/>
      <c r="Q34" s="520"/>
      <c r="R34" s="520"/>
      <c r="S34" s="520"/>
      <c r="T34" s="520">
        <v>36</v>
      </c>
      <c r="U34" s="520"/>
      <c r="V34" s="537" t="s">
        <v>390</v>
      </c>
    </row>
    <row r="35" spans="1:22" ht="12.75" customHeight="1">
      <c r="A35" s="527" t="s">
        <v>308</v>
      </c>
      <c r="B35" s="533" t="s">
        <v>397</v>
      </c>
      <c r="C35" s="520"/>
      <c r="D35" s="520">
        <v>6</v>
      </c>
      <c r="E35" s="520"/>
      <c r="F35" s="520"/>
      <c r="G35" s="520">
        <f t="shared" si="7"/>
        <v>52</v>
      </c>
      <c r="H35" s="520">
        <v>16</v>
      </c>
      <c r="I35" s="530"/>
      <c r="J35" s="520">
        <v>36</v>
      </c>
      <c r="K35" s="520">
        <v>28</v>
      </c>
      <c r="L35" s="520">
        <v>8</v>
      </c>
      <c r="M35" s="520"/>
      <c r="N35" s="520"/>
      <c r="O35" s="520"/>
      <c r="P35" s="520"/>
      <c r="Q35" s="520"/>
      <c r="R35" s="520"/>
      <c r="S35" s="520"/>
      <c r="T35" s="520">
        <v>36</v>
      </c>
      <c r="U35" s="520"/>
      <c r="V35" s="537"/>
    </row>
    <row r="36" spans="1:22" ht="12.75" customHeight="1">
      <c r="A36" s="527" t="s">
        <v>325</v>
      </c>
      <c r="B36" s="529" t="s">
        <v>334</v>
      </c>
      <c r="C36" s="520">
        <v>8</v>
      </c>
      <c r="D36" s="520">
        <v>9</v>
      </c>
      <c r="E36" s="520">
        <f>E37</f>
        <v>2024</v>
      </c>
      <c r="F36" s="520">
        <f>F37</f>
        <v>1404</v>
      </c>
      <c r="G36" s="520">
        <f>G37</f>
        <v>620</v>
      </c>
      <c r="H36" s="520">
        <f aca="true" t="shared" si="8" ref="H36:S36">H37</f>
        <v>200</v>
      </c>
      <c r="I36" s="520">
        <v>0</v>
      </c>
      <c r="J36" s="520">
        <f t="shared" si="8"/>
        <v>420</v>
      </c>
      <c r="K36" s="520">
        <f t="shared" si="8"/>
        <v>188</v>
      </c>
      <c r="L36" s="520">
        <f t="shared" si="8"/>
        <v>232</v>
      </c>
      <c r="M36" s="520">
        <f t="shared" si="8"/>
        <v>34</v>
      </c>
      <c r="N36" s="520">
        <f t="shared" si="8"/>
        <v>60</v>
      </c>
      <c r="O36" s="520">
        <f t="shared" si="8"/>
        <v>68</v>
      </c>
      <c r="P36" s="520">
        <f t="shared" si="8"/>
        <v>166</v>
      </c>
      <c r="Q36" s="520"/>
      <c r="R36" s="520">
        <f t="shared" si="8"/>
        <v>64</v>
      </c>
      <c r="S36" s="520">
        <f t="shared" si="8"/>
        <v>0</v>
      </c>
      <c r="T36" s="520">
        <f>T37</f>
        <v>28</v>
      </c>
      <c r="U36" s="520"/>
      <c r="V36" s="531"/>
    </row>
    <row r="37" spans="1:22" ht="12.75" customHeight="1">
      <c r="A37" s="527" t="s">
        <v>276</v>
      </c>
      <c r="B37" s="529" t="s">
        <v>285</v>
      </c>
      <c r="C37" s="520">
        <v>8</v>
      </c>
      <c r="D37" s="520">
        <v>9</v>
      </c>
      <c r="E37" s="520">
        <f>F37+G37</f>
        <v>2024</v>
      </c>
      <c r="F37" s="520">
        <f>F38+F43+F47</f>
        <v>1404</v>
      </c>
      <c r="G37" s="520">
        <f>G38+G43+G47</f>
        <v>620</v>
      </c>
      <c r="H37" s="520">
        <f>H38+H43+H47</f>
        <v>200</v>
      </c>
      <c r="I37" s="520">
        <v>0</v>
      </c>
      <c r="J37" s="520">
        <f>J38+J43+J47</f>
        <v>420</v>
      </c>
      <c r="K37" s="520">
        <f aca="true" t="shared" si="9" ref="K37:S37">K38+K43+K47</f>
        <v>188</v>
      </c>
      <c r="L37" s="520">
        <f t="shared" si="9"/>
        <v>232</v>
      </c>
      <c r="M37" s="520">
        <f>M38+M43+M47</f>
        <v>34</v>
      </c>
      <c r="N37" s="520">
        <f>N38+N43+N47</f>
        <v>60</v>
      </c>
      <c r="O37" s="520">
        <f t="shared" si="9"/>
        <v>68</v>
      </c>
      <c r="P37" s="520">
        <f>P38+P43+P47</f>
        <v>166</v>
      </c>
      <c r="Q37" s="520"/>
      <c r="R37" s="520">
        <f t="shared" si="9"/>
        <v>64</v>
      </c>
      <c r="S37" s="520">
        <f t="shared" si="9"/>
        <v>0</v>
      </c>
      <c r="T37" s="520">
        <f>T38+T43+T47</f>
        <v>28</v>
      </c>
      <c r="U37" s="520"/>
      <c r="V37" s="531"/>
    </row>
    <row r="38" spans="1:22" ht="35.25" customHeight="1">
      <c r="A38" s="538" t="s">
        <v>277</v>
      </c>
      <c r="B38" s="539" t="s">
        <v>318</v>
      </c>
      <c r="C38" s="540" t="s">
        <v>377</v>
      </c>
      <c r="D38" s="540"/>
      <c r="E38" s="540">
        <f>F38+G38</f>
        <v>1082</v>
      </c>
      <c r="F38" s="540">
        <f>F41+F42</f>
        <v>756</v>
      </c>
      <c r="G38" s="540">
        <f>SUM(G39:G40)</f>
        <v>326</v>
      </c>
      <c r="H38" s="540">
        <f>H39+H40</f>
        <v>108</v>
      </c>
      <c r="I38" s="540">
        <v>0</v>
      </c>
      <c r="J38" s="540">
        <f aca="true" t="shared" si="10" ref="J38:S38">J39+J40</f>
        <v>218</v>
      </c>
      <c r="K38" s="540">
        <f t="shared" si="10"/>
        <v>100</v>
      </c>
      <c r="L38" s="540">
        <f t="shared" si="10"/>
        <v>126</v>
      </c>
      <c r="M38" s="540">
        <f t="shared" si="10"/>
        <v>0</v>
      </c>
      <c r="N38" s="541">
        <f>N39+N40</f>
        <v>0</v>
      </c>
      <c r="O38" s="540">
        <f>O39+O40</f>
        <v>68</v>
      </c>
      <c r="P38" s="540">
        <f>P39+P40</f>
        <v>86</v>
      </c>
      <c r="Q38" s="540"/>
      <c r="R38" s="540">
        <f t="shared" si="10"/>
        <v>36</v>
      </c>
      <c r="S38" s="540">
        <f t="shared" si="10"/>
        <v>0</v>
      </c>
      <c r="T38" s="540">
        <f>T39+T40</f>
        <v>28</v>
      </c>
      <c r="U38" s="540"/>
      <c r="V38" s="542" t="s">
        <v>391</v>
      </c>
    </row>
    <row r="39" spans="1:22" ht="22.5" customHeight="1">
      <c r="A39" s="543" t="s">
        <v>278</v>
      </c>
      <c r="B39" s="544" t="s">
        <v>319</v>
      </c>
      <c r="C39" s="520">
        <v>4</v>
      </c>
      <c r="D39" s="520"/>
      <c r="E39" s="520"/>
      <c r="F39" s="520"/>
      <c r="G39" s="520">
        <f>J39+H39</f>
        <v>122</v>
      </c>
      <c r="H39" s="520">
        <v>40</v>
      </c>
      <c r="I39" s="520"/>
      <c r="J39" s="520">
        <f>SUM(M39:T39)</f>
        <v>82</v>
      </c>
      <c r="K39" s="520">
        <v>36</v>
      </c>
      <c r="L39" s="520">
        <v>46</v>
      </c>
      <c r="M39" s="530"/>
      <c r="N39" s="530"/>
      <c r="O39" s="520">
        <v>38</v>
      </c>
      <c r="P39" s="520">
        <v>44</v>
      </c>
      <c r="Q39" s="520"/>
      <c r="R39" s="520"/>
      <c r="S39" s="520"/>
      <c r="T39" s="520"/>
      <c r="U39" s="520"/>
      <c r="V39" s="537"/>
    </row>
    <row r="40" spans="1:22" ht="24">
      <c r="A40" s="543" t="s">
        <v>299</v>
      </c>
      <c r="B40" s="544" t="s">
        <v>318</v>
      </c>
      <c r="C40" s="520">
        <v>6</v>
      </c>
      <c r="D40" s="520">
        <v>4</v>
      </c>
      <c r="E40" s="520"/>
      <c r="F40" s="520"/>
      <c r="G40" s="520">
        <f>H40+J40</f>
        <v>204</v>
      </c>
      <c r="H40" s="520">
        <v>68</v>
      </c>
      <c r="I40" s="520"/>
      <c r="J40" s="520">
        <f>SUM(M40:T40)</f>
        <v>136</v>
      </c>
      <c r="K40" s="520">
        <v>64</v>
      </c>
      <c r="L40" s="520">
        <v>80</v>
      </c>
      <c r="M40" s="520"/>
      <c r="N40" s="530"/>
      <c r="O40" s="536">
        <v>30</v>
      </c>
      <c r="P40" s="520">
        <v>42</v>
      </c>
      <c r="Q40" s="520"/>
      <c r="R40" s="520">
        <v>36</v>
      </c>
      <c r="S40" s="520"/>
      <c r="T40" s="520">
        <v>28</v>
      </c>
      <c r="U40" s="520"/>
      <c r="V40" s="531"/>
    </row>
    <row r="41" spans="1:22" ht="12.75" customHeight="1">
      <c r="A41" s="543" t="s">
        <v>313</v>
      </c>
      <c r="B41" s="535" t="s">
        <v>279</v>
      </c>
      <c r="C41" s="520"/>
      <c r="D41" s="545">
        <v>4.5</v>
      </c>
      <c r="E41" s="520"/>
      <c r="F41" s="520">
        <f>SUM(J41:U41)</f>
        <v>144</v>
      </c>
      <c r="G41" s="520"/>
      <c r="H41" s="520"/>
      <c r="I41" s="520"/>
      <c r="J41" s="520"/>
      <c r="K41" s="520"/>
      <c r="L41" s="520"/>
      <c r="M41" s="520"/>
      <c r="N41" s="520"/>
      <c r="O41" s="520"/>
      <c r="P41" s="536"/>
      <c r="Q41" s="520"/>
      <c r="R41" s="520">
        <v>144</v>
      </c>
      <c r="S41" s="520"/>
      <c r="T41" s="520"/>
      <c r="U41" s="520"/>
      <c r="V41" s="720"/>
    </row>
    <row r="42" spans="1:22" ht="12.75" customHeight="1">
      <c r="A42" s="543" t="s">
        <v>126</v>
      </c>
      <c r="B42" s="535" t="s">
        <v>284</v>
      </c>
      <c r="C42" s="520"/>
      <c r="D42" s="520">
        <v>6</v>
      </c>
      <c r="E42" s="520"/>
      <c r="F42" s="520">
        <f>SUM(J42:U42)</f>
        <v>612</v>
      </c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>
        <v>72</v>
      </c>
      <c r="T42" s="520"/>
      <c r="U42" s="520">
        <v>540</v>
      </c>
      <c r="V42" s="721"/>
    </row>
    <row r="43" spans="1:22" ht="50.25" customHeight="1">
      <c r="A43" s="538" t="s">
        <v>280</v>
      </c>
      <c r="B43" s="539" t="s">
        <v>320</v>
      </c>
      <c r="C43" s="540" t="s">
        <v>403</v>
      </c>
      <c r="D43" s="540"/>
      <c r="E43" s="540">
        <f>F43+G43</f>
        <v>642</v>
      </c>
      <c r="F43" s="540">
        <f>F45+F46</f>
        <v>504</v>
      </c>
      <c r="G43" s="540">
        <f>H43+J43</f>
        <v>138</v>
      </c>
      <c r="H43" s="540">
        <f>H44</f>
        <v>44</v>
      </c>
      <c r="I43" s="540">
        <v>0</v>
      </c>
      <c r="J43" s="540">
        <f>J44</f>
        <v>94</v>
      </c>
      <c r="K43" s="540">
        <f aca="true" t="shared" si="11" ref="K43:S43">K44</f>
        <v>40</v>
      </c>
      <c r="L43" s="540">
        <f t="shared" si="11"/>
        <v>46</v>
      </c>
      <c r="M43" s="540">
        <f>SUM(M44:M46)</f>
        <v>34</v>
      </c>
      <c r="N43" s="540">
        <f>N44</f>
        <v>60</v>
      </c>
      <c r="O43" s="540">
        <f>O44</f>
        <v>0</v>
      </c>
      <c r="P43" s="540">
        <f>P44</f>
        <v>0</v>
      </c>
      <c r="Q43" s="540"/>
      <c r="R43" s="540">
        <f t="shared" si="11"/>
        <v>0</v>
      </c>
      <c r="S43" s="540">
        <f t="shared" si="11"/>
        <v>0</v>
      </c>
      <c r="T43" s="540">
        <f>T44</f>
        <v>0</v>
      </c>
      <c r="U43" s="540"/>
      <c r="V43" s="546" t="s">
        <v>392</v>
      </c>
    </row>
    <row r="44" spans="1:22" ht="43.5" customHeight="1">
      <c r="A44" s="543" t="s">
        <v>281</v>
      </c>
      <c r="B44" s="544" t="s">
        <v>321</v>
      </c>
      <c r="C44" s="520">
        <v>2</v>
      </c>
      <c r="D44" s="520">
        <v>1</v>
      </c>
      <c r="E44" s="547"/>
      <c r="F44" s="520"/>
      <c r="G44" s="520">
        <f>H44+J44</f>
        <v>138</v>
      </c>
      <c r="H44" s="520">
        <v>44</v>
      </c>
      <c r="I44" s="520"/>
      <c r="J44" s="520">
        <f>SUM(M44:T44)</f>
        <v>94</v>
      </c>
      <c r="K44" s="520">
        <v>40</v>
      </c>
      <c r="L44" s="520">
        <v>46</v>
      </c>
      <c r="M44" s="520">
        <v>34</v>
      </c>
      <c r="N44" s="536">
        <v>60</v>
      </c>
      <c r="O44" s="520"/>
      <c r="P44" s="520"/>
      <c r="Q44" s="520"/>
      <c r="R44" s="520"/>
      <c r="S44" s="520"/>
      <c r="T44" s="520"/>
      <c r="U44" s="520"/>
      <c r="V44" s="548"/>
    </row>
    <row r="45" spans="1:22" ht="12.75" customHeight="1">
      <c r="A45" s="543" t="s">
        <v>314</v>
      </c>
      <c r="B45" s="535" t="s">
        <v>279</v>
      </c>
      <c r="C45" s="520"/>
      <c r="D45" s="520">
        <v>2</v>
      </c>
      <c r="E45" s="547"/>
      <c r="F45" s="520">
        <f>SUM(J45:U45)</f>
        <v>108</v>
      </c>
      <c r="G45" s="520"/>
      <c r="H45" s="520"/>
      <c r="I45" s="520"/>
      <c r="J45" s="520"/>
      <c r="K45" s="520"/>
      <c r="L45" s="520"/>
      <c r="M45" s="520"/>
      <c r="N45" s="520">
        <v>108</v>
      </c>
      <c r="O45" s="520"/>
      <c r="P45" s="530"/>
      <c r="Q45" s="520"/>
      <c r="R45" s="520"/>
      <c r="S45" s="520"/>
      <c r="T45" s="520"/>
      <c r="U45" s="520"/>
      <c r="V45" s="720"/>
    </row>
    <row r="46" spans="1:22" ht="12.75" customHeight="1">
      <c r="A46" s="543" t="s">
        <v>127</v>
      </c>
      <c r="B46" s="535" t="s">
        <v>284</v>
      </c>
      <c r="C46" s="520"/>
      <c r="D46" s="520">
        <v>4</v>
      </c>
      <c r="E46" s="520"/>
      <c r="F46" s="520">
        <f>SUM(J46:U46)</f>
        <v>396</v>
      </c>
      <c r="G46" s="520"/>
      <c r="H46" s="520"/>
      <c r="I46" s="520"/>
      <c r="J46" s="520"/>
      <c r="K46" s="520"/>
      <c r="L46" s="520"/>
      <c r="M46" s="520"/>
      <c r="N46" s="520"/>
      <c r="O46" s="520">
        <v>108</v>
      </c>
      <c r="P46" s="520"/>
      <c r="Q46" s="520">
        <v>288</v>
      </c>
      <c r="R46" s="520"/>
      <c r="S46" s="520"/>
      <c r="T46" s="520"/>
      <c r="U46" s="520"/>
      <c r="V46" s="721"/>
    </row>
    <row r="47" spans="1:22" ht="12.75" customHeight="1">
      <c r="A47" s="538" t="s">
        <v>282</v>
      </c>
      <c r="B47" s="549" t="s">
        <v>322</v>
      </c>
      <c r="C47" s="540" t="s">
        <v>409</v>
      </c>
      <c r="D47" s="540"/>
      <c r="E47" s="540">
        <f>F47+G47</f>
        <v>300</v>
      </c>
      <c r="F47" s="540">
        <v>144</v>
      </c>
      <c r="G47" s="540">
        <f>H47+J47</f>
        <v>156</v>
      </c>
      <c r="H47" s="540">
        <v>48</v>
      </c>
      <c r="I47" s="540">
        <v>0</v>
      </c>
      <c r="J47" s="540">
        <f aca="true" t="shared" si="12" ref="J47:S47">J48</f>
        <v>108</v>
      </c>
      <c r="K47" s="540">
        <f t="shared" si="12"/>
        <v>48</v>
      </c>
      <c r="L47" s="540">
        <f t="shared" si="12"/>
        <v>60</v>
      </c>
      <c r="M47" s="540">
        <f t="shared" si="12"/>
        <v>0</v>
      </c>
      <c r="N47" s="540">
        <f>N48</f>
        <v>0</v>
      </c>
      <c r="O47" s="540">
        <f t="shared" si="12"/>
        <v>0</v>
      </c>
      <c r="P47" s="540">
        <f t="shared" si="12"/>
        <v>80</v>
      </c>
      <c r="Q47" s="540">
        <f t="shared" si="12"/>
        <v>0</v>
      </c>
      <c r="R47" s="540">
        <f t="shared" si="12"/>
        <v>28</v>
      </c>
      <c r="S47" s="540">
        <f t="shared" si="12"/>
        <v>0</v>
      </c>
      <c r="T47" s="540">
        <f>T48</f>
        <v>0</v>
      </c>
      <c r="U47" s="540"/>
      <c r="V47" s="542" t="s">
        <v>352</v>
      </c>
    </row>
    <row r="48" spans="1:22" ht="27" customHeight="1">
      <c r="A48" s="543" t="s">
        <v>283</v>
      </c>
      <c r="B48" s="533" t="s">
        <v>323</v>
      </c>
      <c r="C48" s="520">
        <v>5</v>
      </c>
      <c r="D48" s="520"/>
      <c r="E48" s="520"/>
      <c r="F48" s="520"/>
      <c r="G48" s="520">
        <f>H48+J48</f>
        <v>162</v>
      </c>
      <c r="H48" s="520">
        <v>54</v>
      </c>
      <c r="I48" s="520"/>
      <c r="J48" s="520">
        <v>108</v>
      </c>
      <c r="K48" s="520">
        <v>48</v>
      </c>
      <c r="L48" s="520">
        <v>60</v>
      </c>
      <c r="M48" s="520"/>
      <c r="N48" s="520"/>
      <c r="O48" s="520"/>
      <c r="P48" s="520">
        <v>80</v>
      </c>
      <c r="Q48" s="520"/>
      <c r="R48" s="520">
        <v>28</v>
      </c>
      <c r="S48" s="520"/>
      <c r="T48" s="520"/>
      <c r="U48" s="520"/>
      <c r="V48" s="537"/>
    </row>
    <row r="49" spans="1:22" ht="12.75" customHeight="1">
      <c r="A49" s="543" t="s">
        <v>315</v>
      </c>
      <c r="B49" s="535" t="s">
        <v>279</v>
      </c>
      <c r="C49" s="520"/>
      <c r="D49" s="520">
        <v>5</v>
      </c>
      <c r="E49" s="520"/>
      <c r="F49" s="520">
        <f>SUM(F47:F48)</f>
        <v>144</v>
      </c>
      <c r="G49" s="520"/>
      <c r="H49" s="520"/>
      <c r="I49" s="520"/>
      <c r="J49" s="520"/>
      <c r="K49" s="520"/>
      <c r="L49" s="520"/>
      <c r="M49" s="520"/>
      <c r="N49" s="520"/>
      <c r="O49" s="520"/>
      <c r="P49" s="520">
        <v>72</v>
      </c>
      <c r="Q49" s="520"/>
      <c r="R49" s="520">
        <v>72</v>
      </c>
      <c r="S49" s="520"/>
      <c r="T49" s="520"/>
      <c r="U49" s="520"/>
      <c r="V49" s="548"/>
    </row>
    <row r="50" spans="1:22" ht="12.75" customHeight="1">
      <c r="A50" s="543" t="s">
        <v>316</v>
      </c>
      <c r="B50" s="535" t="s">
        <v>317</v>
      </c>
      <c r="C50" s="520"/>
      <c r="D50" s="520">
        <v>6</v>
      </c>
      <c r="E50" s="520"/>
      <c r="F50" s="520"/>
      <c r="G50" s="520">
        <f>H50+J50</f>
        <v>80</v>
      </c>
      <c r="H50" s="520">
        <v>40</v>
      </c>
      <c r="I50" s="520"/>
      <c r="J50" s="520">
        <v>40</v>
      </c>
      <c r="K50" s="520"/>
      <c r="L50" s="520">
        <v>40</v>
      </c>
      <c r="M50" s="520"/>
      <c r="N50" s="520"/>
      <c r="O50" s="520"/>
      <c r="P50" s="520"/>
      <c r="Q50" s="520"/>
      <c r="R50" s="520">
        <v>20</v>
      </c>
      <c r="S50" s="520"/>
      <c r="T50" s="520">
        <v>20</v>
      </c>
      <c r="U50" s="520"/>
      <c r="V50" s="550" t="s">
        <v>381</v>
      </c>
    </row>
    <row r="51" spans="1:23" ht="12.75" customHeight="1">
      <c r="A51" s="722" t="s">
        <v>324</v>
      </c>
      <c r="B51" s="723"/>
      <c r="C51" s="520">
        <f>C36+C28+C8</f>
        <v>13</v>
      </c>
      <c r="D51" s="520">
        <f>1+D36+D28+D8</f>
        <v>33</v>
      </c>
      <c r="E51" s="520">
        <f>F51+G51</f>
        <v>5562</v>
      </c>
      <c r="F51" s="520">
        <f>F36</f>
        <v>1404</v>
      </c>
      <c r="G51" s="520">
        <f>G8+G28+G36+G50</f>
        <v>4158</v>
      </c>
      <c r="H51" s="520">
        <f>H8+H28+H36+H50</f>
        <v>1386</v>
      </c>
      <c r="I51" s="520">
        <f>I9</f>
        <v>464</v>
      </c>
      <c r="J51" s="520">
        <f>J28+J36+J50+J8</f>
        <v>2772</v>
      </c>
      <c r="K51" s="520">
        <f>K50+K36+K28+K25+K21+K9</f>
        <v>1720</v>
      </c>
      <c r="L51" s="520">
        <f>L50+L36+L28+L25+L21+L9</f>
        <v>1052</v>
      </c>
      <c r="M51" s="520">
        <f>M8+M28+M36+M50</f>
        <v>612</v>
      </c>
      <c r="N51" s="520">
        <f>N8+N28+N36+N50</f>
        <v>720</v>
      </c>
      <c r="O51" s="520">
        <f>O8+O28+O36+O50</f>
        <v>468</v>
      </c>
      <c r="P51" s="520">
        <f>P8+P28+P36+P50</f>
        <v>468</v>
      </c>
      <c r="Q51" s="520"/>
      <c r="R51" s="520">
        <f>R36+R28+R8+R50</f>
        <v>288</v>
      </c>
      <c r="S51" s="520"/>
      <c r="T51" s="520">
        <f>T36+T28+T8+T50</f>
        <v>216</v>
      </c>
      <c r="U51" s="520"/>
      <c r="V51" s="531"/>
      <c r="W51" s="551"/>
    </row>
    <row r="52" spans="1:23" ht="24" customHeight="1">
      <c r="A52" s="722" t="s">
        <v>286</v>
      </c>
      <c r="B52" s="723"/>
      <c r="C52" s="520"/>
      <c r="D52" s="520"/>
      <c r="E52" s="520"/>
      <c r="F52" s="520"/>
      <c r="G52" s="520">
        <f>G28+G36+G50</f>
        <v>1080</v>
      </c>
      <c r="H52" s="520">
        <f>H28+H36+H50</f>
        <v>360</v>
      </c>
      <c r="I52" s="520"/>
      <c r="J52" s="520">
        <f>J28+J36+J50</f>
        <v>720</v>
      </c>
      <c r="K52" s="520">
        <f aca="true" t="shared" si="13" ref="K52:T52">K28+K36+K50</f>
        <v>348</v>
      </c>
      <c r="L52" s="520">
        <f t="shared" si="13"/>
        <v>372</v>
      </c>
      <c r="M52" s="520">
        <f t="shared" si="13"/>
        <v>34</v>
      </c>
      <c r="N52" s="520">
        <f t="shared" si="13"/>
        <v>60</v>
      </c>
      <c r="O52" s="520">
        <f t="shared" si="13"/>
        <v>140</v>
      </c>
      <c r="P52" s="520">
        <f t="shared" si="13"/>
        <v>246</v>
      </c>
      <c r="Q52" s="520">
        <f t="shared" si="13"/>
        <v>0</v>
      </c>
      <c r="R52" s="520">
        <f t="shared" si="13"/>
        <v>120</v>
      </c>
      <c r="S52" s="520">
        <f t="shared" si="13"/>
        <v>0</v>
      </c>
      <c r="T52" s="520">
        <f t="shared" si="13"/>
        <v>120</v>
      </c>
      <c r="U52" s="520"/>
      <c r="V52" s="531"/>
      <c r="W52" s="551"/>
    </row>
    <row r="53" spans="1:23" ht="24.75" customHeight="1">
      <c r="A53" s="722" t="s">
        <v>287</v>
      </c>
      <c r="B53" s="723"/>
      <c r="C53" s="552"/>
      <c r="D53" s="520"/>
      <c r="E53" s="534"/>
      <c r="F53" s="520"/>
      <c r="G53" s="545"/>
      <c r="H53" s="552"/>
      <c r="I53" s="552"/>
      <c r="J53" s="520">
        <f>SUM(N53:U53)</f>
        <v>1404</v>
      </c>
      <c r="K53" s="552"/>
      <c r="L53" s="552"/>
      <c r="M53" s="534"/>
      <c r="N53" s="520">
        <v>108</v>
      </c>
      <c r="O53" s="552">
        <v>108</v>
      </c>
      <c r="P53" s="552">
        <f>P49+P41</f>
        <v>72</v>
      </c>
      <c r="Q53" s="520">
        <f>Q46+Q42</f>
        <v>288</v>
      </c>
      <c r="R53" s="520">
        <f>R41+R49</f>
        <v>216</v>
      </c>
      <c r="S53" s="520">
        <f>S46+S42</f>
        <v>72</v>
      </c>
      <c r="T53" s="520"/>
      <c r="U53" s="520">
        <f>U42</f>
        <v>540</v>
      </c>
      <c r="V53" s="531"/>
      <c r="W53" s="551"/>
    </row>
    <row r="54" spans="1:23" ht="12.75" customHeight="1">
      <c r="A54" s="724" t="s">
        <v>288</v>
      </c>
      <c r="B54" s="725"/>
      <c r="C54" s="552"/>
      <c r="D54" s="534"/>
      <c r="E54" s="534"/>
      <c r="F54" s="534"/>
      <c r="G54" s="553"/>
      <c r="H54" s="552"/>
      <c r="I54" s="552"/>
      <c r="J54" s="552"/>
      <c r="K54" s="552"/>
      <c r="L54" s="552"/>
      <c r="M54" s="534"/>
      <c r="N54" s="534"/>
      <c r="O54" s="552">
        <v>108</v>
      </c>
      <c r="P54" s="552"/>
      <c r="Q54" s="520">
        <v>216</v>
      </c>
      <c r="R54" s="520"/>
      <c r="S54" s="520">
        <v>72</v>
      </c>
      <c r="T54" s="534"/>
      <c r="U54" s="520">
        <v>540</v>
      </c>
      <c r="V54" s="531"/>
      <c r="W54" s="551"/>
    </row>
    <row r="55" spans="1:23" ht="12.75" customHeight="1">
      <c r="A55" s="713" t="s">
        <v>289</v>
      </c>
      <c r="B55" s="714"/>
      <c r="C55" s="552"/>
      <c r="D55" s="520"/>
      <c r="E55" s="534"/>
      <c r="F55" s="534"/>
      <c r="G55" s="553"/>
      <c r="H55" s="552"/>
      <c r="I55" s="552"/>
      <c r="J55" s="552">
        <f>J53</f>
        <v>1404</v>
      </c>
      <c r="K55" s="552"/>
      <c r="L55" s="552"/>
      <c r="M55" s="534"/>
      <c r="N55" s="520">
        <f>N53</f>
        <v>108</v>
      </c>
      <c r="O55" s="520"/>
      <c r="P55" s="520">
        <f>P53</f>
        <v>72</v>
      </c>
      <c r="Q55" s="520"/>
      <c r="R55" s="520">
        <f>R53</f>
        <v>216</v>
      </c>
      <c r="S55" s="520"/>
      <c r="T55" s="520"/>
      <c r="U55" s="520"/>
      <c r="V55" s="531"/>
      <c r="W55" s="551"/>
    </row>
    <row r="56" spans="1:23" ht="12.75" customHeight="1">
      <c r="A56" s="527" t="s">
        <v>290</v>
      </c>
      <c r="B56" s="716" t="s">
        <v>336</v>
      </c>
      <c r="C56" s="716"/>
      <c r="D56" s="716"/>
      <c r="E56" s="716"/>
      <c r="F56" s="716"/>
      <c r="G56" s="716"/>
      <c r="H56" s="716"/>
      <c r="I56" s="716"/>
      <c r="J56" s="716"/>
      <c r="K56" s="716"/>
      <c r="L56" s="716"/>
      <c r="M56" s="716"/>
      <c r="N56" s="716"/>
      <c r="O56" s="716"/>
      <c r="P56" s="716"/>
      <c r="Q56" s="716"/>
      <c r="R56" s="716"/>
      <c r="S56" s="716"/>
      <c r="T56" s="716"/>
      <c r="U56" s="520" t="s">
        <v>380</v>
      </c>
      <c r="V56" s="531"/>
      <c r="W56" s="551"/>
    </row>
    <row r="57" spans="1:22" ht="12.75" customHeight="1">
      <c r="A57" s="726" t="s">
        <v>415</v>
      </c>
      <c r="B57" s="727"/>
      <c r="C57" s="705" t="s">
        <v>337</v>
      </c>
      <c r="D57" s="715"/>
      <c r="E57" s="715"/>
      <c r="F57" s="715"/>
      <c r="G57" s="715"/>
      <c r="H57" s="715"/>
      <c r="I57" s="715"/>
      <c r="J57" s="715"/>
      <c r="K57" s="715"/>
      <c r="L57" s="715"/>
      <c r="M57" s="520">
        <v>36</v>
      </c>
      <c r="N57" s="520">
        <v>36</v>
      </c>
      <c r="O57" s="520">
        <v>36</v>
      </c>
      <c r="P57" s="520">
        <v>36</v>
      </c>
      <c r="Q57" s="520">
        <v>36</v>
      </c>
      <c r="R57" s="520">
        <v>36</v>
      </c>
      <c r="S57" s="520">
        <v>36</v>
      </c>
      <c r="T57" s="520">
        <v>36</v>
      </c>
      <c r="U57" s="520">
        <v>36</v>
      </c>
      <c r="V57" s="531"/>
    </row>
    <row r="58" spans="1:22" ht="15" customHeight="1">
      <c r="A58" s="728"/>
      <c r="B58" s="729"/>
      <c r="C58" s="520"/>
      <c r="D58" s="520"/>
      <c r="E58" s="520"/>
      <c r="F58" s="520" t="s">
        <v>326</v>
      </c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47"/>
      <c r="T58" s="547"/>
      <c r="U58" s="547"/>
      <c r="V58" s="531"/>
    </row>
    <row r="59" spans="1:22" ht="12.75" customHeight="1">
      <c r="A59" s="728"/>
      <c r="B59" s="729"/>
      <c r="C59" s="707" t="s">
        <v>291</v>
      </c>
      <c r="D59" s="717" t="s">
        <v>300</v>
      </c>
      <c r="E59" s="717"/>
      <c r="F59" s="717"/>
      <c r="G59" s="717"/>
      <c r="H59" s="717"/>
      <c r="I59" s="717"/>
      <c r="J59" s="717"/>
      <c r="K59" s="717"/>
      <c r="L59" s="717"/>
      <c r="M59" s="520">
        <v>612</v>
      </c>
      <c r="N59" s="520">
        <v>720</v>
      </c>
      <c r="O59" s="520">
        <v>468</v>
      </c>
      <c r="P59" s="520">
        <v>468</v>
      </c>
      <c r="Q59" s="520"/>
      <c r="R59" s="520">
        <v>288</v>
      </c>
      <c r="S59" s="520"/>
      <c r="T59" s="520">
        <v>216</v>
      </c>
      <c r="U59" s="520"/>
      <c r="V59" s="531"/>
    </row>
    <row r="60" spans="1:22" ht="28.5" customHeight="1">
      <c r="A60" s="730"/>
      <c r="B60" s="731"/>
      <c r="C60" s="707"/>
      <c r="D60" s="554" t="s">
        <v>292</v>
      </c>
      <c r="E60" s="554"/>
      <c r="F60" s="554"/>
      <c r="G60" s="554"/>
      <c r="H60" s="554"/>
      <c r="I60" s="554"/>
      <c r="J60" s="554"/>
      <c r="K60" s="554"/>
      <c r="L60" s="554"/>
      <c r="M60" s="520"/>
      <c r="N60" s="520">
        <v>108</v>
      </c>
      <c r="O60" s="520"/>
      <c r="P60" s="520">
        <v>72</v>
      </c>
      <c r="Q60" s="520"/>
      <c r="R60" s="520">
        <v>216</v>
      </c>
      <c r="S60" s="520"/>
      <c r="T60" s="520"/>
      <c r="U60" s="520"/>
      <c r="V60" s="531"/>
    </row>
    <row r="61" spans="1:22" ht="12.75" customHeight="1">
      <c r="A61" s="557" t="s">
        <v>336</v>
      </c>
      <c r="B61" s="558"/>
      <c r="C61" s="707"/>
      <c r="D61" s="554" t="s">
        <v>293</v>
      </c>
      <c r="E61" s="554"/>
      <c r="F61" s="554"/>
      <c r="G61" s="554"/>
      <c r="H61" s="554"/>
      <c r="I61" s="554"/>
      <c r="J61" s="554"/>
      <c r="K61" s="554"/>
      <c r="L61" s="554"/>
      <c r="M61" s="520"/>
      <c r="N61" s="520"/>
      <c r="O61" s="520">
        <v>108</v>
      </c>
      <c r="P61" s="520"/>
      <c r="Q61" s="520">
        <v>288</v>
      </c>
      <c r="R61" s="520"/>
      <c r="S61" s="520">
        <v>72</v>
      </c>
      <c r="T61" s="520"/>
      <c r="U61" s="520">
        <v>540</v>
      </c>
      <c r="V61" s="531"/>
    </row>
    <row r="62" spans="1:22" ht="12.75">
      <c r="A62" s="558" t="s">
        <v>416</v>
      </c>
      <c r="B62" s="547"/>
      <c r="C62" s="707"/>
      <c r="D62" s="554" t="s">
        <v>294</v>
      </c>
      <c r="E62" s="554"/>
      <c r="F62" s="554"/>
      <c r="G62" s="554"/>
      <c r="H62" s="554"/>
      <c r="I62" s="554"/>
      <c r="J62" s="554"/>
      <c r="K62" s="554"/>
      <c r="L62" s="554"/>
      <c r="M62" s="520"/>
      <c r="N62" s="520">
        <v>2</v>
      </c>
      <c r="O62" s="520">
        <v>1</v>
      </c>
      <c r="P62" s="520">
        <v>2</v>
      </c>
      <c r="Q62" s="520"/>
      <c r="R62" s="520">
        <v>2</v>
      </c>
      <c r="S62" s="520"/>
      <c r="T62" s="520">
        <v>2</v>
      </c>
      <c r="U62" s="520"/>
      <c r="V62" s="531"/>
    </row>
    <row r="63" spans="1:22" ht="12.75">
      <c r="A63" s="547" t="s">
        <v>417</v>
      </c>
      <c r="B63" s="547"/>
      <c r="C63" s="707"/>
      <c r="D63" s="554" t="s">
        <v>335</v>
      </c>
      <c r="E63" s="554"/>
      <c r="F63" s="554"/>
      <c r="G63" s="554"/>
      <c r="H63" s="554"/>
      <c r="I63" s="554"/>
      <c r="J63" s="554"/>
      <c r="K63" s="554"/>
      <c r="L63" s="554"/>
      <c r="M63" s="520"/>
      <c r="N63" s="520"/>
      <c r="O63" s="520"/>
      <c r="P63" s="520">
        <v>1</v>
      </c>
      <c r="Q63" s="520"/>
      <c r="R63" s="520">
        <v>1</v>
      </c>
      <c r="S63" s="520"/>
      <c r="T63" s="520">
        <v>1</v>
      </c>
      <c r="U63" s="520"/>
      <c r="V63" s="531"/>
    </row>
    <row r="64" spans="1:22" ht="12.75">
      <c r="A64" s="547" t="s">
        <v>418</v>
      </c>
      <c r="B64" s="547"/>
      <c r="C64" s="707"/>
      <c r="D64" s="554" t="s">
        <v>384</v>
      </c>
      <c r="E64" s="554"/>
      <c r="F64" s="554"/>
      <c r="G64" s="554"/>
      <c r="H64" s="554"/>
      <c r="I64" s="554"/>
      <c r="J64" s="554"/>
      <c r="K64" s="554"/>
      <c r="L64" s="554"/>
      <c r="M64" s="520">
        <v>2</v>
      </c>
      <c r="N64" s="520">
        <v>8</v>
      </c>
      <c r="O64" s="520">
        <v>2</v>
      </c>
      <c r="P64" s="520">
        <v>5</v>
      </c>
      <c r="Q64" s="520"/>
      <c r="R64" s="520">
        <v>3</v>
      </c>
      <c r="S64" s="520"/>
      <c r="T64" s="520">
        <v>4</v>
      </c>
      <c r="U64" s="520"/>
      <c r="V64" s="531"/>
    </row>
    <row r="65" spans="1:22" ht="12.75">
      <c r="A65" s="554" t="s">
        <v>419</v>
      </c>
      <c r="B65" s="559"/>
      <c r="C65" s="707"/>
      <c r="D65" s="554" t="s">
        <v>398</v>
      </c>
      <c r="E65" s="554"/>
      <c r="F65" s="554"/>
      <c r="G65" s="554"/>
      <c r="H65" s="554"/>
      <c r="I65" s="554"/>
      <c r="J65" s="554"/>
      <c r="K65" s="554"/>
      <c r="L65" s="554"/>
      <c r="M65" s="520"/>
      <c r="N65" s="520">
        <v>1</v>
      </c>
      <c r="O65" s="520"/>
      <c r="P65" s="520">
        <v>2</v>
      </c>
      <c r="Q65" s="520"/>
      <c r="R65" s="520">
        <v>2</v>
      </c>
      <c r="S65" s="520"/>
      <c r="T65" s="520">
        <v>1</v>
      </c>
      <c r="U65" s="520"/>
      <c r="V65" s="531"/>
    </row>
    <row r="66" spans="1:22" ht="12.75">
      <c r="A66" s="555"/>
      <c r="B66" s="556"/>
      <c r="C66" s="707"/>
      <c r="D66" s="717"/>
      <c r="E66" s="717"/>
      <c r="F66" s="717"/>
      <c r="G66" s="717"/>
      <c r="H66" s="717"/>
      <c r="I66" s="717"/>
      <c r="J66" s="717"/>
      <c r="K66" s="717"/>
      <c r="L66" s="717"/>
      <c r="M66" s="520"/>
      <c r="N66" s="520"/>
      <c r="O66" s="520"/>
      <c r="P66" s="520"/>
      <c r="Q66" s="520"/>
      <c r="R66" s="520"/>
      <c r="S66" s="520"/>
      <c r="T66" s="520"/>
      <c r="U66" s="520"/>
      <c r="V66" s="531"/>
    </row>
  </sheetData>
  <sheetProtection/>
  <mergeCells count="41">
    <mergeCell ref="C2:D2"/>
    <mergeCell ref="V41:V42"/>
    <mergeCell ref="R5:S5"/>
    <mergeCell ref="R4:S4"/>
    <mergeCell ref="A53:B53"/>
    <mergeCell ref="A54:B54"/>
    <mergeCell ref="H3:H6"/>
    <mergeCell ref="G3:G6"/>
    <mergeCell ref="K5:K6"/>
    <mergeCell ref="A2:A6"/>
    <mergeCell ref="A51:B51"/>
    <mergeCell ref="C59:C66"/>
    <mergeCell ref="D59:L59"/>
    <mergeCell ref="D66:L66"/>
    <mergeCell ref="I3:I6"/>
    <mergeCell ref="T4:U4"/>
    <mergeCell ref="V2:V6"/>
    <mergeCell ref="J4:J6"/>
    <mergeCell ref="M2:U2"/>
    <mergeCell ref="V45:V46"/>
    <mergeCell ref="J3:L3"/>
    <mergeCell ref="P4:Q4"/>
    <mergeCell ref="G2:L2"/>
    <mergeCell ref="K4:L4"/>
    <mergeCell ref="A55:B55"/>
    <mergeCell ref="C57:L57"/>
    <mergeCell ref="B56:T56"/>
    <mergeCell ref="M3:N3"/>
    <mergeCell ref="O3:Q3"/>
    <mergeCell ref="A57:B60"/>
    <mergeCell ref="A52:B52"/>
    <mergeCell ref="P5:Q5"/>
    <mergeCell ref="E2:E6"/>
    <mergeCell ref="L5:L6"/>
    <mergeCell ref="T5:U5"/>
    <mergeCell ref="B1:S1"/>
    <mergeCell ref="B2:B6"/>
    <mergeCell ref="C3:C6"/>
    <mergeCell ref="D3:D6"/>
    <mergeCell ref="F2:F6"/>
    <mergeCell ref="R3:U3"/>
  </mergeCells>
  <printOptions horizontalCentered="1" verticalCentered="1"/>
  <pageMargins left="0.2362204724409449" right="0.03937007874015748" top="0.35433070866141736" bottom="0.15748031496062992" header="0.31496062992125984" footer="0.31496062992125984"/>
  <pageSetup fitToHeight="1" fitToWidth="1" horizontalDpi="600" verticalDpi="600" orientation="portrait" paperSize="9" scale="69" r:id="rId3"/>
  <rowBreaks count="2" manualBreakCount="2">
    <brk id="24" max="255" man="1"/>
    <brk id="4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0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25" defaultRowHeight="12.75"/>
  <cols>
    <col min="1" max="1" width="4.625" style="512" customWidth="1"/>
    <col min="2" max="2" width="4.50390625" style="512" customWidth="1"/>
    <col min="3" max="5" width="9.125" style="512" customWidth="1"/>
    <col min="6" max="6" width="38.875" style="512" customWidth="1"/>
    <col min="7" max="7" width="9.125" style="512" customWidth="1"/>
    <col min="8" max="8" width="11.125" style="512" customWidth="1"/>
    <col min="9" max="10" width="10.625" style="512" customWidth="1"/>
    <col min="11" max="16384" width="9.125" style="512" customWidth="1"/>
  </cols>
  <sheetData>
    <row r="2" spans="2:4" ht="17.25">
      <c r="B2" s="738" t="s">
        <v>255</v>
      </c>
      <c r="C2" s="739"/>
      <c r="D2" s="739"/>
    </row>
    <row r="4" spans="2:13" ht="27.75" customHeight="1">
      <c r="B4" s="513" t="s">
        <v>163</v>
      </c>
      <c r="C4" s="740" t="s">
        <v>260</v>
      </c>
      <c r="D4" s="755"/>
      <c r="E4" s="755"/>
      <c r="F4" s="741"/>
      <c r="G4" s="740" t="s">
        <v>259</v>
      </c>
      <c r="H4" s="741"/>
      <c r="I4" s="742" t="s">
        <v>258</v>
      </c>
      <c r="J4" s="743"/>
      <c r="K4" s="514" t="s">
        <v>256</v>
      </c>
      <c r="L4" s="740" t="s">
        <v>257</v>
      </c>
      <c r="M4" s="741"/>
    </row>
    <row r="5" spans="2:13" ht="66" customHeight="1">
      <c r="B5" s="744">
        <v>1</v>
      </c>
      <c r="C5" s="749" t="s">
        <v>327</v>
      </c>
      <c r="D5" s="750"/>
      <c r="E5" s="750"/>
      <c r="F5" s="751"/>
      <c r="G5" s="740" t="s">
        <v>405</v>
      </c>
      <c r="H5" s="741"/>
      <c r="I5" s="740" t="s">
        <v>378</v>
      </c>
      <c r="J5" s="741"/>
      <c r="K5" s="513">
        <v>5</v>
      </c>
      <c r="L5" s="740" t="s">
        <v>410</v>
      </c>
      <c r="M5" s="741"/>
    </row>
    <row r="6" spans="2:13" ht="48.75" customHeight="1">
      <c r="B6" s="745"/>
      <c r="C6" s="752"/>
      <c r="D6" s="753"/>
      <c r="E6" s="753"/>
      <c r="F6" s="754"/>
      <c r="G6" s="740" t="s">
        <v>407</v>
      </c>
      <c r="H6" s="743"/>
      <c r="I6" s="740" t="s">
        <v>406</v>
      </c>
      <c r="J6" s="741"/>
      <c r="K6" s="513" t="s">
        <v>399</v>
      </c>
      <c r="L6" s="740" t="s">
        <v>400</v>
      </c>
      <c r="M6" s="741"/>
    </row>
    <row r="7" spans="2:13" ht="48.75" customHeight="1">
      <c r="B7" s="744">
        <v>2</v>
      </c>
      <c r="C7" s="749" t="s">
        <v>328</v>
      </c>
      <c r="D7" s="750"/>
      <c r="E7" s="750"/>
      <c r="F7" s="751"/>
      <c r="G7" s="740" t="s">
        <v>405</v>
      </c>
      <c r="H7" s="741"/>
      <c r="I7" s="740" t="s">
        <v>378</v>
      </c>
      <c r="J7" s="741"/>
      <c r="K7" s="513">
        <v>2</v>
      </c>
      <c r="L7" s="740" t="s">
        <v>404</v>
      </c>
      <c r="M7" s="741"/>
    </row>
    <row r="8" spans="2:13" ht="46.5" customHeight="1">
      <c r="B8" s="745"/>
      <c r="C8" s="752"/>
      <c r="D8" s="753"/>
      <c r="E8" s="753"/>
      <c r="F8" s="754"/>
      <c r="G8" s="740" t="s">
        <v>407</v>
      </c>
      <c r="H8" s="743"/>
      <c r="I8" s="740" t="s">
        <v>406</v>
      </c>
      <c r="J8" s="741"/>
      <c r="K8" s="513" t="s">
        <v>408</v>
      </c>
      <c r="L8" s="740" t="s">
        <v>413</v>
      </c>
      <c r="M8" s="741"/>
    </row>
    <row r="9" spans="2:13" ht="47.25" customHeight="1">
      <c r="B9" s="514">
        <v>3</v>
      </c>
      <c r="C9" s="746" t="s">
        <v>329</v>
      </c>
      <c r="D9" s="747"/>
      <c r="E9" s="747"/>
      <c r="F9" s="748"/>
      <c r="G9" s="740" t="s">
        <v>405</v>
      </c>
      <c r="H9" s="741"/>
      <c r="I9" s="740" t="s">
        <v>378</v>
      </c>
      <c r="J9" s="741"/>
      <c r="K9" s="515" t="s">
        <v>411</v>
      </c>
      <c r="L9" s="740" t="s">
        <v>412</v>
      </c>
      <c r="M9" s="741"/>
    </row>
    <row r="10" spans="2:13" ht="14.25" customHeight="1">
      <c r="B10" s="735" t="s">
        <v>393</v>
      </c>
      <c r="C10" s="736"/>
      <c r="D10" s="736"/>
      <c r="E10" s="736"/>
      <c r="F10" s="736"/>
      <c r="G10" s="736"/>
      <c r="H10" s="736"/>
      <c r="I10" s="736"/>
      <c r="J10" s="736"/>
      <c r="K10" s="737"/>
      <c r="L10" s="733" t="s">
        <v>394</v>
      </c>
      <c r="M10" s="734"/>
    </row>
  </sheetData>
  <sheetProtection/>
  <mergeCells count="27">
    <mergeCell ref="I7:J7"/>
    <mergeCell ref="I9:J9"/>
    <mergeCell ref="L9:M9"/>
    <mergeCell ref="L8:M8"/>
    <mergeCell ref="L7:M7"/>
    <mergeCell ref="I5:J5"/>
    <mergeCell ref="L5:M5"/>
    <mergeCell ref="I6:J6"/>
    <mergeCell ref="L6:M6"/>
    <mergeCell ref="G8:H8"/>
    <mergeCell ref="G7:H7"/>
    <mergeCell ref="G9:H9"/>
    <mergeCell ref="C4:F4"/>
    <mergeCell ref="G5:H5"/>
    <mergeCell ref="C5:F6"/>
    <mergeCell ref="G6:H6"/>
    <mergeCell ref="G4:H4"/>
    <mergeCell ref="L10:M10"/>
    <mergeCell ref="B10:K10"/>
    <mergeCell ref="B2:D2"/>
    <mergeCell ref="L4:M4"/>
    <mergeCell ref="I4:J4"/>
    <mergeCell ref="B5:B6"/>
    <mergeCell ref="B7:B8"/>
    <mergeCell ref="I8:J8"/>
    <mergeCell ref="C9:F9"/>
    <mergeCell ref="C7:F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Guravlev</dc:creator>
  <cp:keywords/>
  <dc:description/>
  <cp:lastModifiedBy>user</cp:lastModifiedBy>
  <cp:lastPrinted>2019-06-07T09:04:41Z</cp:lastPrinted>
  <dcterms:created xsi:type="dcterms:W3CDTF">2003-05-21T07:05:02Z</dcterms:created>
  <dcterms:modified xsi:type="dcterms:W3CDTF">2020-07-28T10:11:13Z</dcterms:modified>
  <cp:category/>
  <cp:version/>
  <cp:contentType/>
  <cp:contentStatus/>
</cp:coreProperties>
</file>