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Титул 43.01.19 П.К" sheetId="1" r:id="rId1"/>
    <sheet name="1,2. График учебного процесса" sheetId="2" r:id="rId2"/>
    <sheet name="Учебный план" sheetId="3" state="hidden" r:id="rId3"/>
    <sheet name="3. УП (1,2,3,4 курс) 2017-2020" sheetId="4" r:id="rId4"/>
    <sheet name="4.Практика" sheetId="5" r:id="rId5"/>
  </sheets>
  <definedNames>
    <definedName name="_xlnm.Print_Area" localSheetId="3">'3. УП (1,2,3,4 курс) 2017-2020'!$A$1:$AO$103</definedName>
    <definedName name="_xlnm.Print_Area" localSheetId="0">'Титул 43.01.19 П.К'!$A$1:$BN$51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/>
    <author>Зам. по ТОиПР</author>
  </authors>
  <commentList>
    <comment ref="P60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P65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B13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</commentList>
</comments>
</file>

<file path=xl/sharedStrings.xml><?xml version="1.0" encoding="utf-8"?>
<sst xmlns="http://schemas.openxmlformats.org/spreadsheetml/2006/main" count="716" uniqueCount="480">
  <si>
    <t>1.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</si>
  <si>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</si>
  <si>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</si>
  <si>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</si>
  <si>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</si>
  <si>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</si>
  <si>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</si>
  <si>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</si>
  <si>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</si>
  <si>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</si>
  <si>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</si>
  <si>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</si>
  <si>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</si>
  <si>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</si>
  <si>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</si>
  <si>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</si>
  <si>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</si>
  <si>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</si>
  <si>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</si>
  <si>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</si>
  <si>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</si>
  <si>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</si>
  <si>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</si>
  <si>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</si>
  <si>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</si>
  <si>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</si>
  <si>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</si>
  <si>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</si>
  <si>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</si>
  <si>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</si>
  <si>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</si>
  <si>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</si>
  <si>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</si>
  <si>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</si>
  <si>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</si>
  <si>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</si>
  <si>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</si>
  <si>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</si>
  <si>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</si>
  <si>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</si>
  <si>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</si>
  <si>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</si>
  <si>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</si>
  <si>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</si>
  <si>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</si>
  <si>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</si>
  <si>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</si>
  <si>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11 17</t>
  </si>
  <si>
    <t>18 24</t>
  </si>
  <si>
    <t>25 31</t>
  </si>
  <si>
    <t>20 26</t>
  </si>
  <si>
    <t>3  9</t>
  </si>
  <si>
    <t>24 30</t>
  </si>
  <si>
    <t>31.VIII</t>
  </si>
  <si>
    <t>I</t>
  </si>
  <si>
    <t>К</t>
  </si>
  <si>
    <t>У</t>
  </si>
  <si>
    <t>П</t>
  </si>
  <si>
    <t>А</t>
  </si>
  <si>
    <t>II</t>
  </si>
  <si>
    <t>III</t>
  </si>
  <si>
    <t>И</t>
  </si>
  <si>
    <t>Обозначения:</t>
  </si>
  <si>
    <t>Теоретическое обучение</t>
  </si>
  <si>
    <t>Промежуточная аттестация</t>
  </si>
  <si>
    <t>Учебная                             практика</t>
  </si>
  <si>
    <t>Производственная                               практика</t>
  </si>
  <si>
    <t>Итоговая государственная аттестация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</si>
  <si>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</si>
  <si>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</si>
  <si>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</si>
  <si>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</si>
  <si>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</si>
  <si>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(итоговая) аттестация,включающая подготовку и защиту выпускной квалификационной работы</t>
  </si>
  <si>
    <t>Каникулярное время</t>
  </si>
  <si>
    <t>Всего</t>
  </si>
  <si>
    <t>Учебная</t>
  </si>
  <si>
    <t>Производственная (по профилю специальности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</si>
  <si>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</si>
  <si>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</si>
  <si>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</si>
  <si>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</si>
  <si>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</si>
  <si>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Итого</t>
  </si>
  <si>
    <t>III. План учебного процесса</t>
  </si>
  <si>
    <t>Распределение по семестрам</t>
  </si>
  <si>
    <t>Макс. учебная нагрузка студента, час.</t>
  </si>
  <si>
    <t>Самост. учеб.нагрузка студента, час.</t>
  </si>
  <si>
    <t>Обязательные учебные занятия</t>
  </si>
  <si>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</si>
  <si>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</si>
  <si>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</si>
  <si>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</si>
  <si>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</si>
  <si>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</si>
  <si>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Контр.</t>
  </si>
  <si>
    <t>Теорет. занят.</t>
  </si>
  <si>
    <t>Лаборат. и практ. занятия</t>
  </si>
  <si>
    <t>Курсовые проекты (работы)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</si>
  <si>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</si>
  <si>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</si>
  <si>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</si>
  <si>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</si>
  <si>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</si>
  <si>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</si>
  <si>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</si>
  <si>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проекты</t>
  </si>
  <si>
    <t>работы</t>
  </si>
  <si>
    <t>нед.</t>
  </si>
  <si>
    <t>1</t>
  </si>
  <si>
    <t>2</t>
  </si>
  <si>
    <t>3</t>
  </si>
  <si>
    <t>4</t>
  </si>
  <si>
    <t>5</t>
  </si>
  <si>
    <t>6</t>
  </si>
  <si>
    <t>ОД.00</t>
  </si>
  <si>
    <t>Общеобразовательные дисциплины</t>
  </si>
  <si>
    <t>ОД.01</t>
  </si>
  <si>
    <t>Русский язык</t>
  </si>
  <si>
    <t>ОД.02</t>
  </si>
  <si>
    <t>Литература</t>
  </si>
  <si>
    <t>ОД.03</t>
  </si>
  <si>
    <t>Иностранный язык</t>
  </si>
  <si>
    <t>ОД.06</t>
  </si>
  <si>
    <t>История</t>
  </si>
  <si>
    <t>ОД.07</t>
  </si>
  <si>
    <t>Обществознание</t>
  </si>
  <si>
    <t>ОД.04</t>
  </si>
  <si>
    <t>Информатика и ИКТ</t>
  </si>
  <si>
    <t>ОД.05</t>
  </si>
  <si>
    <t>Математика</t>
  </si>
  <si>
    <t>ОД.08</t>
  </si>
  <si>
    <t>География</t>
  </si>
  <si>
    <t>ОД.09</t>
  </si>
  <si>
    <t>Физика</t>
  </si>
  <si>
    <t>ОД.10</t>
  </si>
  <si>
    <t>Химия</t>
  </si>
  <si>
    <t>ОД.11</t>
  </si>
  <si>
    <t>Биология</t>
  </si>
  <si>
    <t>ОД.12</t>
  </si>
  <si>
    <t>Экология</t>
  </si>
  <si>
    <t>ОД.13</t>
  </si>
  <si>
    <t>Физическая культура</t>
  </si>
  <si>
    <t>ОД.14</t>
  </si>
  <si>
    <t>Основы безопасности жизнедеятельности</t>
  </si>
  <si>
    <t>ОД.15</t>
  </si>
  <si>
    <t>Введение в специальность</t>
  </si>
  <si>
    <t>ТО.00</t>
  </si>
  <si>
    <t>ТО.Ф.00</t>
  </si>
  <si>
    <t>Теоретическое обучение - дисциплины федерального компонента</t>
  </si>
  <si>
    <t>ОГСЭ.00</t>
  </si>
  <si>
    <t xml:space="preserve">Общие гуманитарные и социально-экономические дисциплины </t>
  </si>
  <si>
    <t>ОГСЭ.01</t>
  </si>
  <si>
    <t>Основы философии</t>
  </si>
  <si>
    <t>ОГСЭ.02</t>
  </si>
  <si>
    <t>Основы права</t>
  </si>
  <si>
    <t>ОГСЭ.03</t>
  </si>
  <si>
    <t>Русский язык и культура речи</t>
  </si>
  <si>
    <t>ОГСЭ.04</t>
  </si>
  <si>
    <t>4,6,8</t>
  </si>
  <si>
    <t>ОГСЭ.05</t>
  </si>
  <si>
    <t xml:space="preserve">Физическая культура </t>
  </si>
  <si>
    <t>ОГСЭ.06</t>
  </si>
  <si>
    <t>Основы экономики</t>
  </si>
  <si>
    <t>ОГСЭ.07</t>
  </si>
  <si>
    <t>Социальная психология</t>
  </si>
  <si>
    <t>ОГСЭ.ДВ.00</t>
  </si>
  <si>
    <t>Дисциплины по выбору студента, устанавливаемые образовательным учреждением</t>
  </si>
  <si>
    <t>ОГСЭ.ДВ.01</t>
  </si>
  <si>
    <t>История культуры</t>
  </si>
  <si>
    <t>Религиоведение</t>
  </si>
  <si>
    <t>ОГСЭ.ДВ.02</t>
  </si>
  <si>
    <t>Основы политологии</t>
  </si>
  <si>
    <t>Психология межличностных отношений</t>
  </si>
  <si>
    <t>ЕН.00</t>
  </si>
  <si>
    <t xml:space="preserve"> Математические и общие естественнонаучные дисциплины 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</si>
  <si>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</si>
  <si>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</si>
  <si>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</si>
  <si>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</si>
  <si>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</si>
  <si>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ЕН.04</t>
  </si>
  <si>
    <t>Аналитическая химия</t>
  </si>
  <si>
    <t>ЕН.05</t>
  </si>
  <si>
    <t>Физическая и коллоидная химия</t>
  </si>
  <si>
    <t>ОПД.00</t>
  </si>
  <si>
    <t xml:space="preserve">Общепрофессиональные дисциплины </t>
  </si>
  <si>
    <t>ОПД.01</t>
  </si>
  <si>
    <t>Метрология,стандартизация,сертификация</t>
  </si>
  <si>
    <t>ОПД.02</t>
  </si>
  <si>
    <t>Микробиология,физиология питания,санитария</t>
  </si>
  <si>
    <t>ОПД.03</t>
  </si>
  <si>
    <t>Товароведение продовольственных товаров</t>
  </si>
  <si>
    <t>ОПД.04</t>
  </si>
  <si>
    <t>Маркетинг</t>
  </si>
  <si>
    <t>ОПД.05</t>
  </si>
  <si>
    <t>Документационное обеспечение управления</t>
  </si>
  <si>
    <t>ОПД.06</t>
  </si>
  <si>
    <t>Психология и этика профессиональной деятельности</t>
  </si>
  <si>
    <t>ОПД.07</t>
  </si>
  <si>
    <t>Информационные технологии в профессиональной деятельности</t>
  </si>
  <si>
    <t>ОПД.08</t>
  </si>
  <si>
    <t>Бухгалтерский учет в общественном питании</t>
  </si>
  <si>
    <t>ОПД.09</t>
  </si>
  <si>
    <t>Правовое обеспечение профессиональной деятельности</t>
  </si>
  <si>
    <t>ОПД.10</t>
  </si>
  <si>
    <t>Экономика отрасли</t>
  </si>
  <si>
    <t>ОПД.11</t>
  </si>
  <si>
    <t>Менеджмент</t>
  </si>
  <si>
    <t>ОПД.12</t>
  </si>
  <si>
    <t>Безопасность жизнедеятельности</t>
  </si>
  <si>
    <t>ОПД.13</t>
  </si>
  <si>
    <t>Охрана труда</t>
  </si>
  <si>
    <t>СД.00</t>
  </si>
  <si>
    <t>Специальные дисциплины</t>
  </si>
  <si>
    <t>СД.01</t>
  </si>
  <si>
    <t>Технология продукции общественного питания</t>
  </si>
  <si>
    <t>СД.02</t>
  </si>
  <si>
    <t>Организация производства</t>
  </si>
  <si>
    <t>СД.03</t>
  </si>
  <si>
    <t>Организация обслуживания</t>
  </si>
  <si>
    <t>СД.04</t>
  </si>
  <si>
    <t>Оборудование предприятий общественного питания</t>
  </si>
  <si>
    <t>СД.05</t>
  </si>
  <si>
    <t>Контроль качества продукции и услуг</t>
  </si>
  <si>
    <t>СД.06</t>
  </si>
  <si>
    <t>Моделирование профессиональной деятельности</t>
  </si>
  <si>
    <t>СД.ДС (ДВ). 00</t>
  </si>
  <si>
    <t>Дисциплины специализации по выбору студента, устанавливаемые образовательным учреждением</t>
  </si>
  <si>
    <t>СД.ДС.01</t>
  </si>
  <si>
    <t>Кухни народов мира</t>
  </si>
  <si>
    <t>СД.ДС.02</t>
  </si>
  <si>
    <t>Лечебное и детское питание</t>
  </si>
  <si>
    <t>СД.ДВ.00</t>
  </si>
  <si>
    <t>СД.ДВ.01</t>
  </si>
  <si>
    <t>Основы предпринимательской деятельности</t>
  </si>
  <si>
    <t>ТО.Р</t>
  </si>
  <si>
    <t>Теоретическое обучение - дисциплины национально-регионального (регионального) компонента</t>
  </si>
  <si>
    <t>ТО.Р.01</t>
  </si>
  <si>
    <t>технология продукции общественного питания</t>
  </si>
  <si>
    <t>ПП.00</t>
  </si>
  <si>
    <t>Производственная (профессиональная) практика</t>
  </si>
  <si>
    <t>ПП.01</t>
  </si>
  <si>
    <t>Практика для получения первичных профессиональных навыков</t>
  </si>
  <si>
    <t>ПП.02</t>
  </si>
  <si>
    <t>Практика по профилю специальности</t>
  </si>
  <si>
    <t>ПП.03</t>
  </si>
  <si>
    <t>Преддипломная практика (квалификационная)</t>
  </si>
  <si>
    <t>ИТОГО:</t>
  </si>
  <si>
    <t>ПА</t>
  </si>
  <si>
    <t>Консультации</t>
  </si>
  <si>
    <t>ИГА.00</t>
  </si>
  <si>
    <t>ИГА.01</t>
  </si>
  <si>
    <t>Выполнение дипломной работы</t>
  </si>
  <si>
    <t>ИГА.02</t>
  </si>
  <si>
    <t>Защита дипломной работы</t>
  </si>
  <si>
    <t>ДФ.00</t>
  </si>
  <si>
    <t>Факультативы</t>
  </si>
  <si>
    <t>ВСЕГО: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</si>
  <si>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</si>
  <si>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</si>
  <si>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</si>
  <si>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</si>
  <si>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</si>
  <si>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</si>
  <si>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</si>
  <si>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3. План учебного процесса</t>
  </si>
  <si>
    <t>Распределение обязательной нагрузки и практик по курсам и семестрам (часов в семестр)</t>
  </si>
  <si>
    <t>Экзамены</t>
  </si>
  <si>
    <t>Дифференцированный зачет</t>
  </si>
  <si>
    <t>Самостоятельная работа</t>
  </si>
  <si>
    <t>Расчет часов самостоятельной работы</t>
  </si>
  <si>
    <t>Всего занятий</t>
  </si>
  <si>
    <t>в т.ч.</t>
  </si>
  <si>
    <t>лабораторных и практических занятий</t>
  </si>
  <si>
    <t>сем</t>
  </si>
  <si>
    <t>17 недель</t>
  </si>
  <si>
    <t>16 недель*** (10)</t>
  </si>
  <si>
    <t>24 недели*(20)</t>
  </si>
  <si>
    <t>16 недель</t>
  </si>
  <si>
    <t>22 недели*(12)</t>
  </si>
  <si>
    <t>ОУД.00</t>
  </si>
  <si>
    <t xml:space="preserve">Общеобразовательный учебный цикл </t>
  </si>
  <si>
    <t>ОУДБ.00</t>
  </si>
  <si>
    <t>Базовые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</si>
  <si>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</si>
  <si>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</si>
  <si>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</si>
  <si>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</si>
  <si>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</si>
  <si>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</si>
  <si>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</si>
  <si>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</si>
  <si>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</si>
  <si>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</si>
  <si>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</si>
  <si>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Профильные учебные дисциплины</t>
  </si>
  <si>
    <t>ОУДП.01</t>
  </si>
  <si>
    <t xml:space="preserve">Информатика </t>
  </si>
  <si>
    <t>ОУДП.02</t>
  </si>
  <si>
    <t>ОУДП.03</t>
  </si>
  <si>
    <t>ОУДД.00</t>
  </si>
  <si>
    <t>Дополнительные учебные дисциплины</t>
  </si>
  <si>
    <t>ОУДД.01</t>
  </si>
  <si>
    <t>ОП.00</t>
  </si>
  <si>
    <t xml:space="preserve">Общепрофессиональный учебный цикл </t>
  </si>
  <si>
    <t>ОП.01</t>
  </si>
  <si>
    <t>ОП.02</t>
  </si>
  <si>
    <t>ОП.03</t>
  </si>
  <si>
    <t>Техническое оснащение и организация рабочего места</t>
  </si>
  <si>
    <t>ОП.04</t>
  </si>
  <si>
    <t>ОП.05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</si>
  <si>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</si>
  <si>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</si>
  <si>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</si>
  <si>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</si>
  <si>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</si>
  <si>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2**</t>
  </si>
  <si>
    <t>МДК.01.01</t>
  </si>
  <si>
    <t>ПМ.02</t>
  </si>
  <si>
    <t>МДК.02.01</t>
  </si>
  <si>
    <t>УП. 02</t>
  </si>
  <si>
    <t>МДК.03.01</t>
  </si>
  <si>
    <t>МДК.04.01</t>
  </si>
  <si>
    <t>4**</t>
  </si>
  <si>
    <t>МДК.05.01</t>
  </si>
  <si>
    <t>ВСЕГО</t>
  </si>
  <si>
    <t>ВСЕГО (без практики и общеобразовательной подготовки)</t>
  </si>
  <si>
    <t>лабораторные и п/з</t>
  </si>
  <si>
    <t>ГИА.00</t>
  </si>
  <si>
    <t>Государственная итоговая аттестация</t>
  </si>
  <si>
    <t>Всего в семестре</t>
  </si>
  <si>
    <t xml:space="preserve">  Изучаемых дисциплин и МДК в семестре (час)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</si>
  <si>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</si>
  <si>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</si>
  <si>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</si>
  <si>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 xml:space="preserve">  Экзаменов (квалификационных)</t>
  </si>
  <si>
    <t xml:space="preserve">  Дифференцированных зачетов (без практик)</t>
  </si>
  <si>
    <t>4. Практика</t>
  </si>
  <si>
    <t>№ п/п</t>
  </si>
  <si>
    <t>Профессиональный модуль, в рамах которого проводится практика</t>
  </si>
  <si>
    <t>Наименование практики</t>
  </si>
  <si>
    <t>Семестр</t>
  </si>
  <si>
    <t>Всего:</t>
  </si>
  <si>
    <t xml:space="preserve"> Дифференцированных зачетов по практике</t>
  </si>
  <si>
    <t>Учебная           практика</t>
  </si>
  <si>
    <t>Производственная            практика</t>
  </si>
  <si>
    <t>ОУДБ.11</t>
  </si>
  <si>
    <t>ОП.06</t>
  </si>
  <si>
    <t>Основы предпринимательства</t>
  </si>
  <si>
    <t>ОУДД.02</t>
  </si>
  <si>
    <t>Обществознание (включая экономику и право)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</si>
  <si>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</si>
  <si>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</si>
  <si>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</si>
  <si>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Основы калькуляции и учета</t>
  </si>
  <si>
    <t>ОП.07</t>
  </si>
  <si>
    <t>ОП.08</t>
  </si>
  <si>
    <t xml:space="preserve">Безопасность жизнедеятельности
</t>
  </si>
  <si>
    <t>ОП.09</t>
  </si>
  <si>
    <t>ОП.10</t>
  </si>
  <si>
    <t>Иностранный язык в профессиональной деятельности</t>
  </si>
  <si>
    <t xml:space="preserve">Приготовление и подготовка к реализации
полуфабрикатов для блюд, кулинарных изделий разнообразного ассортимента
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</si>
  <si>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</si>
  <si>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</si>
  <si>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</si>
  <si>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</si>
  <si>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</si>
  <si>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</si>
  <si>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</si>
  <si>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</si>
  <si>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ПП. 02</t>
  </si>
  <si>
    <t>ПМ 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</si>
  <si>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</si>
  <si>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</si>
  <si>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</si>
  <si>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</si>
  <si>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УП. 03</t>
  </si>
  <si>
    <t>ПП. 03</t>
  </si>
  <si>
    <t>ПМ 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</si>
  <si>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</si>
  <si>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</si>
  <si>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</si>
  <si>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</si>
  <si>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 04</t>
  </si>
  <si>
    <t>ПП. 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</si>
  <si>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</si>
  <si>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</si>
  <si>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</si>
  <si>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</si>
  <si>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</si>
  <si>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 05</t>
  </si>
  <si>
    <t>ПП. 05</t>
  </si>
  <si>
    <t>Учебная практика по приготовлению и подготовке к реализации полуфабрикатов для блюд, кулинарных изделий разнообразного ассортимента</t>
  </si>
  <si>
    <t>Производственная практика по приготовлению и подготовке к реализации полуфабрикатов для блюд, кулинарных изделий разнообразного ассортимента</t>
  </si>
  <si>
    <t>Учебная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</si>
  <si>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Производственная практика по приготовлению, оформлению и подготовке к реализации горячих блюд, кулинарных изделий, закусок разнообразного ассортимента</t>
  </si>
  <si>
    <t>Учебная практика по приготовлению, оформлению и подготовке к реализации холодных блюд, кулинарных изделий, закусок разнообразного ассортимента</t>
  </si>
  <si>
    <t>Производственная практика по приготовлению, оформлению и подготовке к реализации холодных блюд, кулинарных изделий, закусок разнообразного ассортимента</t>
  </si>
  <si>
    <t>Учебная практика по приготовлению, оформлению и подготовке к реализации холодных и горячих сладких блюд, десертов, напитков разнообразного ассортимента</t>
  </si>
  <si>
    <t>Производственная практика по приготовлению, оформлению и подготовке к реализации холодных и горячих сладких блюд, десертов, напитков разнообразного ассортимента</t>
  </si>
  <si>
    <t>Учебная практика по приготовлению, оформлению и подготовке к реализации хлебобулочных, мучных кондитерских изделий разнообразного ассортимента</t>
  </si>
  <si>
    <t>Производственная практика по приготовлению, оформлению и подготовке к реализации хлебобулочных, мучных кондитерских изделий разнообразного ассортимента</t>
  </si>
  <si>
    <t>IV</t>
  </si>
  <si>
    <t>Прмежуточная аттестация</t>
  </si>
  <si>
    <t>кэ5</t>
  </si>
  <si>
    <t>ОУДД.03</t>
  </si>
  <si>
    <t>ОУДД.04</t>
  </si>
  <si>
    <t>Экология Ставропольского края</t>
  </si>
  <si>
    <t>Деловая культура</t>
  </si>
  <si>
    <t>24 недели*(18,5)</t>
  </si>
  <si>
    <t>ОП.11</t>
  </si>
  <si>
    <t>Организация обслуживания в ресторане</t>
  </si>
  <si>
    <t>ОП.12</t>
  </si>
  <si>
    <t>Этика и психология профессиональной деятельности</t>
  </si>
  <si>
    <t>ОП.13</t>
  </si>
  <si>
    <t>Основы финансовой грамотности</t>
  </si>
  <si>
    <t>ОП.14</t>
  </si>
  <si>
    <t>ОП.15</t>
  </si>
  <si>
    <t>Основы поиска работы</t>
  </si>
  <si>
    <t>ИП</t>
  </si>
  <si>
    <t>Индивидуальный проект</t>
  </si>
  <si>
    <t>час.</t>
  </si>
  <si>
    <t>2*</t>
  </si>
  <si>
    <t>к2</t>
  </si>
  <si>
    <t>к4</t>
  </si>
  <si>
    <t>4*</t>
  </si>
  <si>
    <t>5**</t>
  </si>
  <si>
    <t>к5</t>
  </si>
  <si>
    <t>5*</t>
  </si>
  <si>
    <t>7**</t>
  </si>
  <si>
    <t>к7</t>
  </si>
  <si>
    <t>7*</t>
  </si>
  <si>
    <t>ПМ.06</t>
  </si>
  <si>
    <t>Приготовление, оформление и подготовка к реализации кулинарной и кондитерской продукции диетического питания</t>
  </si>
  <si>
    <t>МДК.06.01</t>
  </si>
  <si>
    <t>Организация приготовления,  подготовки к реализации кулинарной и кондитерской продукции диетического питания</t>
  </si>
  <si>
    <t>МДК.06.02</t>
  </si>
  <si>
    <t>Процессы приготовления, подготовки к реализации кулинарной и кондитерской продукции диетического питания</t>
  </si>
  <si>
    <t>УП.06</t>
  </si>
  <si>
    <t>Учебная практика по приготовлению, оформлению и подготовке к реализации кулинарной и кондитерской продукции диетического питания</t>
  </si>
  <si>
    <t>ПП.06</t>
  </si>
  <si>
    <t>Производственная практика по приготовлению, оформлению и подготовке к реализации кулинарной и кондитерской продукции диетического питания</t>
  </si>
  <si>
    <t>6**</t>
  </si>
  <si>
    <t>к6</t>
  </si>
  <si>
    <t>6*</t>
  </si>
  <si>
    <t>8**</t>
  </si>
  <si>
    <t>к8</t>
  </si>
  <si>
    <t>8*</t>
  </si>
  <si>
    <t>ПМ.01. Приготовление и подготовка к реализации
полуфабрикатов для блюд, кулинарных изделий разнообразного ассортимента</t>
  </si>
  <si>
    <t>17 недель (14,5)</t>
  </si>
  <si>
    <t>17 недель*** (9,4)</t>
  </si>
  <si>
    <t>24 недели*(13,7)</t>
  </si>
  <si>
    <t>24 недели*(11,4)</t>
  </si>
  <si>
    <t>Всего по практике (часов</t>
  </si>
  <si>
    <t>Работа обуч-ся во взаимод. с препод</t>
  </si>
  <si>
    <t>Всего объем образовательной нагрузки</t>
  </si>
  <si>
    <t>Компоненты образовательной программы</t>
  </si>
  <si>
    <t xml:space="preserve">Итого по практике                                                                                                               </t>
  </si>
  <si>
    <t>Всего объем образовательной нагрузки в неделю</t>
  </si>
  <si>
    <t>Занятия по дисциплинам и МДК</t>
  </si>
  <si>
    <t xml:space="preserve"> уроков</t>
  </si>
  <si>
    <t>ПМ.02  Приготовление, оформление и подготовка к реализации горячих блюд, кулинарных изделий, закусок разнообразного ассортимента</t>
  </si>
  <si>
    <t>ПМ.03 Приготовление, оформление и подготовка к реализации холодных блюд, кулинарных изделий, закусок разнообразного ассортимента</t>
  </si>
  <si>
    <t xml:space="preserve">ПМ.04 Приготовление, оформление и подготовка к реализации холодных и горячих сладких блюд, десертов, напитков разнообразного ассортимента                                                                                                                   </t>
  </si>
  <si>
    <t>ПМ.05 Приготовление, оформление и подготовка к реализации хлебобулочных, мучных кондитерских изделий разнообразного ассортимента</t>
  </si>
  <si>
    <t>ПМ.06 Приготовление, оформление и подготовка к реализации кулинарной и кондитерской продукции диетического питания</t>
  </si>
  <si>
    <t xml:space="preserve">Длительность в часах </t>
  </si>
  <si>
    <t>Длительность в  неделях</t>
  </si>
  <si>
    <r>
      <t>/</t>
    </r>
    <r>
      <rPr>
        <sz val="6"/>
        <rFont val="Times New Roman"/>
        <family val="1"/>
      </rPr>
      <t>У</t>
    </r>
  </si>
  <si>
    <t>Астрономия</t>
  </si>
  <si>
    <t>История Ставропольского края</t>
  </si>
  <si>
    <t>Мировая художественная культура</t>
  </si>
  <si>
    <t>Дизайн</t>
  </si>
  <si>
    <t>Технический иностранный язык</t>
  </si>
  <si>
    <t>Эстетика</t>
  </si>
  <si>
    <t xml:space="preserve">Математика </t>
  </si>
  <si>
    <t>Защита выпускной квалификационной работы</t>
  </si>
  <si>
    <t>в виде демонстрационного экзамена</t>
  </si>
  <si>
    <t>2 нед. с 17 по 30 июня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</si>
</sst>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7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1.2"/>
      <color indexed="12"/>
      <name val="Arial Cyr"/>
      <family val="2"/>
    </font>
    <font>
      <u val="single"/>
      <sz val="11.2"/>
      <color indexed="36"/>
      <name val="Arial Cyr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Arial Cyr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3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6" fillId="3" borderId="0" applyNumberFormat="0" applyBorder="0" applyAlignment="0" applyProtection="0"/>
    <xf numFmtId="0" fontId="2" fillId="4" borderId="0" applyNumberFormat="0" applyBorder="0" applyAlignment="0" applyProtection="0"/>
    <xf numFmtId="0" fontId="66" fillId="5" borderId="0" applyNumberFormat="0" applyBorder="0" applyAlignment="0" applyProtection="0"/>
    <xf numFmtId="0" fontId="2" fillId="6" borderId="0" applyNumberFormat="0" applyBorder="0" applyAlignment="0" applyProtection="0"/>
    <xf numFmtId="0" fontId="66" fillId="7" borderId="0" applyNumberFormat="0" applyBorder="0" applyAlignment="0" applyProtection="0"/>
    <xf numFmtId="0" fontId="2" fillId="8" borderId="0" applyNumberFormat="0" applyBorder="0" applyAlignment="0" applyProtection="0"/>
    <xf numFmtId="0" fontId="66" fillId="9" borderId="0" applyNumberFormat="0" applyBorder="0" applyAlignment="0" applyProtection="0"/>
    <xf numFmtId="0" fontId="2" fillId="10" borderId="0" applyNumberFormat="0" applyBorder="0" applyAlignment="0" applyProtection="0"/>
    <xf numFmtId="0" fontId="66" fillId="11" borderId="0" applyNumberFormat="0" applyBorder="0" applyAlignment="0" applyProtection="0"/>
    <xf numFmtId="0" fontId="2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66" fillId="15" borderId="0" applyNumberFormat="0" applyBorder="0" applyAlignment="0" applyProtection="0"/>
    <xf numFmtId="0" fontId="2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8" borderId="0" applyNumberFormat="0" applyBorder="0" applyAlignment="0" applyProtection="0"/>
    <xf numFmtId="0" fontId="66" fillId="20" borderId="0" applyNumberFormat="0" applyBorder="0" applyAlignment="0" applyProtection="0"/>
    <xf numFmtId="0" fontId="2" fillId="14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67" fillId="25" borderId="0" applyNumberFormat="0" applyBorder="0" applyAlignment="0" applyProtection="0"/>
    <xf numFmtId="0" fontId="3" fillId="16" borderId="0" applyNumberFormat="0" applyBorder="0" applyAlignment="0" applyProtection="0"/>
    <xf numFmtId="0" fontId="67" fillId="26" borderId="0" applyNumberFormat="0" applyBorder="0" applyAlignment="0" applyProtection="0"/>
    <xf numFmtId="0" fontId="3" fillId="18" borderId="0" applyNumberFormat="0" applyBorder="0" applyAlignment="0" applyProtection="0"/>
    <xf numFmtId="0" fontId="67" fillId="27" borderId="0" applyNumberFormat="0" applyBorder="0" applyAlignment="0" applyProtection="0"/>
    <xf numFmtId="0" fontId="3" fillId="28" borderId="0" applyNumberFormat="0" applyBorder="0" applyAlignment="0" applyProtection="0"/>
    <xf numFmtId="0" fontId="67" fillId="29" borderId="0" applyNumberFormat="0" applyBorder="0" applyAlignment="0" applyProtection="0"/>
    <xf numFmtId="0" fontId="3" fillId="30" borderId="0" applyNumberFormat="0" applyBorder="0" applyAlignment="0" applyProtection="0"/>
    <xf numFmtId="0" fontId="67" fillId="31" borderId="0" applyNumberFormat="0" applyBorder="0" applyAlignment="0" applyProtection="0"/>
    <xf numFmtId="0" fontId="3" fillId="32" borderId="0" applyNumberFormat="0" applyBorder="0" applyAlignment="0" applyProtection="0"/>
    <xf numFmtId="0" fontId="6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3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2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2" fillId="42" borderId="25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31" fillId="42" borderId="23" xfId="0" applyFont="1" applyFill="1" applyBorder="1" applyAlignment="1">
      <alignment horizontal="center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31" fillId="42" borderId="25" xfId="0" applyFont="1" applyFill="1" applyBorder="1" applyAlignment="1">
      <alignment horizontal="center" vertical="center" wrapText="1"/>
    </xf>
    <xf numFmtId="0" fontId="31" fillId="42" borderId="22" xfId="0" applyNumberFormat="1" applyFont="1" applyFill="1" applyBorder="1" applyAlignment="1">
      <alignment horizontal="center" vertical="center" wrapText="1"/>
    </xf>
    <xf numFmtId="0" fontId="31" fillId="42" borderId="26" xfId="0" applyFont="1" applyFill="1" applyBorder="1" applyAlignment="1">
      <alignment horizontal="center" vertical="center" wrapText="1"/>
    </xf>
    <xf numFmtId="0" fontId="31" fillId="42" borderId="27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42" borderId="26" xfId="0" applyNumberFormat="1" applyFont="1" applyFill="1" applyBorder="1" applyAlignment="1">
      <alignment horizontal="center" vertical="center" wrapText="1"/>
    </xf>
    <xf numFmtId="0" fontId="31" fillId="42" borderId="28" xfId="0" applyNumberFormat="1" applyFont="1" applyFill="1" applyBorder="1" applyAlignment="1">
      <alignment horizontal="center" vertical="center" wrapText="1"/>
    </xf>
    <xf numFmtId="0" fontId="31" fillId="42" borderId="29" xfId="0" applyNumberFormat="1" applyFont="1" applyFill="1" applyBorder="1" applyAlignment="1">
      <alignment horizontal="center" vertical="center" wrapText="1"/>
    </xf>
    <xf numFmtId="0" fontId="31" fillId="42" borderId="23" xfId="0" applyNumberFormat="1" applyFont="1" applyFill="1" applyBorder="1" applyAlignment="1">
      <alignment horizontal="center" vertical="center" wrapText="1"/>
    </xf>
    <xf numFmtId="0" fontId="31" fillId="42" borderId="0" xfId="0" applyFont="1" applyFill="1" applyAlignment="1">
      <alignment horizontal="center" vertical="center" wrapText="1"/>
    </xf>
    <xf numFmtId="0" fontId="35" fillId="42" borderId="0" xfId="0" applyFont="1" applyFill="1" applyAlignment="1">
      <alignment horizontal="center" vertical="center" wrapText="1"/>
    </xf>
    <xf numFmtId="0" fontId="31" fillId="4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40" fillId="42" borderId="0" xfId="0" applyNumberFormat="1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2" fillId="38" borderId="35" xfId="0" applyFont="1" applyFill="1" applyBorder="1" applyAlignment="1">
      <alignment horizontal="center"/>
    </xf>
    <xf numFmtId="0" fontId="42" fillId="38" borderId="36" xfId="0" applyFont="1" applyFill="1" applyBorder="1" applyAlignment="1">
      <alignment horizontal="center"/>
    </xf>
    <xf numFmtId="0" fontId="42" fillId="38" borderId="37" xfId="0" applyFont="1" applyFill="1" applyBorder="1" applyAlignment="1">
      <alignment horizontal="center"/>
    </xf>
    <xf numFmtId="0" fontId="42" fillId="4" borderId="31" xfId="0" applyFont="1" applyFill="1" applyBorder="1" applyAlignment="1">
      <alignment horizontal="center" vertical="center" wrapText="1"/>
    </xf>
    <xf numFmtId="0" fontId="43" fillId="12" borderId="38" xfId="0" applyFont="1" applyFill="1" applyBorder="1" applyAlignment="1">
      <alignment horizontal="center"/>
    </xf>
    <xf numFmtId="0" fontId="43" fillId="14" borderId="32" xfId="0" applyFont="1" applyFill="1" applyBorder="1" applyAlignment="1">
      <alignment horizontal="center"/>
    </xf>
    <xf numFmtId="0" fontId="42" fillId="0" borderId="33" xfId="0" applyFont="1" applyBorder="1" applyAlignment="1">
      <alignment/>
    </xf>
    <xf numFmtId="0" fontId="42" fillId="4" borderId="33" xfId="0" applyFont="1" applyFill="1" applyBorder="1" applyAlignment="1">
      <alignment horizontal="center" vertical="center" wrapText="1"/>
    </xf>
    <xf numFmtId="0" fontId="42" fillId="40" borderId="39" xfId="0" applyFont="1" applyFill="1" applyBorder="1" applyAlignment="1">
      <alignment horizontal="center"/>
    </xf>
    <xf numFmtId="0" fontId="42" fillId="40" borderId="40" xfId="0" applyFont="1" applyFill="1" applyBorder="1" applyAlignment="1">
      <alignment horizontal="center"/>
    </xf>
    <xf numFmtId="0" fontId="42" fillId="12" borderId="41" xfId="0" applyFont="1" applyFill="1" applyBorder="1" applyAlignment="1">
      <alignment horizontal="center"/>
    </xf>
    <xf numFmtId="0" fontId="42" fillId="12" borderId="42" xfId="0" applyFont="1" applyFill="1" applyBorder="1" applyAlignment="1">
      <alignment horizontal="center"/>
    </xf>
    <xf numFmtId="0" fontId="42" fillId="14" borderId="15" xfId="0" applyFont="1" applyFill="1" applyBorder="1" applyAlignment="1">
      <alignment horizontal="center"/>
    </xf>
    <xf numFmtId="0" fontId="42" fillId="38" borderId="0" xfId="0" applyFont="1" applyFill="1" applyBorder="1" applyAlignment="1">
      <alignment horizontal="center"/>
    </xf>
    <xf numFmtId="0" fontId="44" fillId="40" borderId="19" xfId="0" applyFont="1" applyFill="1" applyBorder="1" applyAlignment="1">
      <alignment horizontal="center"/>
    </xf>
    <xf numFmtId="0" fontId="44" fillId="40" borderId="43" xfId="0" applyFont="1" applyFill="1" applyBorder="1" applyAlignment="1">
      <alignment horizontal="center"/>
    </xf>
    <xf numFmtId="0" fontId="44" fillId="6" borderId="44" xfId="0" applyFont="1" applyFill="1" applyBorder="1" applyAlignment="1">
      <alignment horizontal="center"/>
    </xf>
    <xf numFmtId="0" fontId="44" fillId="12" borderId="12" xfId="0" applyFont="1" applyFill="1" applyBorder="1" applyAlignment="1">
      <alignment horizontal="center"/>
    </xf>
    <xf numFmtId="0" fontId="44" fillId="12" borderId="20" xfId="0" applyFont="1" applyFill="1" applyBorder="1" applyAlignment="1">
      <alignment horizontal="center"/>
    </xf>
    <xf numFmtId="0" fontId="44" fillId="12" borderId="27" xfId="0" applyFont="1" applyFill="1" applyBorder="1" applyAlignment="1">
      <alignment horizontal="center"/>
    </xf>
    <xf numFmtId="0" fontId="44" fillId="12" borderId="29" xfId="0" applyFont="1" applyFill="1" applyBorder="1" applyAlignment="1">
      <alignment horizontal="center"/>
    </xf>
    <xf numFmtId="0" fontId="44" fillId="14" borderId="23" xfId="0" applyFont="1" applyFill="1" applyBorder="1" applyAlignment="1">
      <alignment horizontal="center"/>
    </xf>
    <xf numFmtId="0" fontId="42" fillId="0" borderId="33" xfId="0" applyFont="1" applyFill="1" applyBorder="1" applyAlignment="1">
      <alignment/>
    </xf>
    <xf numFmtId="0" fontId="42" fillId="0" borderId="45" xfId="0" applyFont="1" applyFill="1" applyBorder="1" applyAlignment="1">
      <alignment horizontal="center" vertical="center" wrapText="1"/>
    </xf>
    <xf numFmtId="0" fontId="42" fillId="38" borderId="46" xfId="0" applyFont="1" applyFill="1" applyBorder="1" applyAlignment="1">
      <alignment horizontal="center"/>
    </xf>
    <xf numFmtId="0" fontId="42" fillId="38" borderId="38" xfId="0" applyFont="1" applyFill="1" applyBorder="1" applyAlignment="1">
      <alignment horizontal="center"/>
    </xf>
    <xf numFmtId="0" fontId="42" fillId="38" borderId="47" xfId="0" applyFont="1" applyFill="1" applyBorder="1" applyAlignment="1">
      <alignment horizontal="center"/>
    </xf>
    <xf numFmtId="0" fontId="42" fillId="38" borderId="48" xfId="0" applyFont="1" applyFill="1" applyBorder="1" applyAlignment="1">
      <alignment horizontal="center"/>
    </xf>
    <xf numFmtId="0" fontId="42" fillId="4" borderId="49" xfId="0" applyFont="1" applyFill="1" applyBorder="1" applyAlignment="1">
      <alignment horizontal="center" vertical="center" wrapText="1"/>
    </xf>
    <xf numFmtId="1" fontId="43" fillId="40" borderId="39" xfId="0" applyNumberFormat="1" applyFont="1" applyFill="1" applyBorder="1" applyAlignment="1">
      <alignment horizontal="center"/>
    </xf>
    <xf numFmtId="1" fontId="43" fillId="40" borderId="50" xfId="0" applyNumberFormat="1" applyFont="1" applyFill="1" applyBorder="1" applyAlignment="1">
      <alignment horizontal="center"/>
    </xf>
    <xf numFmtId="1" fontId="43" fillId="6" borderId="47" xfId="0" applyNumberFormat="1" applyFont="1" applyFill="1" applyBorder="1" applyAlignment="1">
      <alignment horizontal="center"/>
    </xf>
    <xf numFmtId="1" fontId="43" fillId="6" borderId="48" xfId="0" applyNumberFormat="1" applyFont="1" applyFill="1" applyBorder="1" applyAlignment="1">
      <alignment horizontal="center"/>
    </xf>
    <xf numFmtId="1" fontId="43" fillId="12" borderId="47" xfId="0" applyNumberFormat="1" applyFont="1" applyFill="1" applyBorder="1" applyAlignment="1">
      <alignment horizontal="center"/>
    </xf>
    <xf numFmtId="0" fontId="43" fillId="12" borderId="51" xfId="0" applyNumberFormat="1" applyFont="1" applyFill="1" applyBorder="1" applyAlignment="1">
      <alignment horizontal="center"/>
    </xf>
    <xf numFmtId="1" fontId="43" fillId="14" borderId="52" xfId="0" applyNumberFormat="1" applyFont="1" applyFill="1" applyBorder="1" applyAlignment="1">
      <alignment horizontal="center"/>
    </xf>
    <xf numFmtId="1" fontId="43" fillId="14" borderId="53" xfId="0" applyNumberFormat="1" applyFont="1" applyFill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38" borderId="32" xfId="0" applyFont="1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4" borderId="32" xfId="0" applyFont="1" applyFill="1" applyBorder="1" applyAlignment="1">
      <alignment horizontal="center"/>
    </xf>
    <xf numFmtId="0" fontId="43" fillId="10" borderId="32" xfId="0" applyFon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6" borderId="32" xfId="0" applyFont="1" applyFill="1" applyBorder="1" applyAlignment="1">
      <alignment horizontal="center"/>
    </xf>
    <xf numFmtId="0" fontId="43" fillId="12" borderId="32" xfId="0" applyFont="1" applyFill="1" applyBorder="1" applyAlignment="1">
      <alignment horizontal="center"/>
    </xf>
    <xf numFmtId="0" fontId="43" fillId="14" borderId="32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4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0" borderId="10" xfId="0" applyFont="1" applyFill="1" applyBorder="1" applyAlignment="1">
      <alignment horizontal="center"/>
    </xf>
    <xf numFmtId="0" fontId="43" fillId="40" borderId="54" xfId="0" applyFont="1" applyFill="1" applyBorder="1" applyAlignment="1">
      <alignment horizontal="center"/>
    </xf>
    <xf numFmtId="0" fontId="43" fillId="40" borderId="15" xfId="0" applyFont="1" applyFill="1" applyBorder="1" applyAlignment="1">
      <alignment horizontal="center"/>
    </xf>
    <xf numFmtId="0" fontId="43" fillId="40" borderId="18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43" fillId="12" borderId="55" xfId="0" applyFont="1" applyFill="1" applyBorder="1" applyAlignment="1">
      <alignment horizontal="center"/>
    </xf>
    <xf numFmtId="0" fontId="43" fillId="12" borderId="10" xfId="0" applyFont="1" applyFill="1" applyBorder="1" applyAlignment="1">
      <alignment horizontal="center"/>
    </xf>
    <xf numFmtId="0" fontId="43" fillId="12" borderId="31" xfId="0" applyFont="1" applyFill="1" applyBorder="1" applyAlignment="1">
      <alignment horizontal="center"/>
    </xf>
    <xf numFmtId="0" fontId="43" fillId="14" borderId="10" xfId="0" applyFont="1" applyFill="1" applyBorder="1" applyAlignment="1">
      <alignment horizontal="center"/>
    </xf>
    <xf numFmtId="0" fontId="42" fillId="14" borderId="10" xfId="0" applyFont="1" applyFill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 wrapText="1"/>
    </xf>
    <xf numFmtId="0" fontId="42" fillId="38" borderId="22" xfId="0" applyFont="1" applyFill="1" applyBorder="1" applyAlignment="1">
      <alignment horizontal="center" vertical="center"/>
    </xf>
    <xf numFmtId="0" fontId="42" fillId="38" borderId="23" xfId="0" applyFont="1" applyFill="1" applyBorder="1" applyAlignment="1">
      <alignment horizontal="center" vertical="center"/>
    </xf>
    <xf numFmtId="0" fontId="42" fillId="38" borderId="24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4" borderId="23" xfId="0" applyFont="1" applyFill="1" applyBorder="1" applyAlignment="1">
      <alignment horizontal="center" vertical="center"/>
    </xf>
    <xf numFmtId="0" fontId="42" fillId="10" borderId="2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40" borderId="26" xfId="0" applyFont="1" applyFill="1" applyBorder="1" applyAlignment="1">
      <alignment horizontal="center" vertical="center"/>
    </xf>
    <xf numFmtId="0" fontId="42" fillId="40" borderId="23" xfId="0" applyFont="1" applyFill="1" applyBorder="1" applyAlignment="1">
      <alignment horizontal="center" vertical="center"/>
    </xf>
    <xf numFmtId="0" fontId="42" fillId="40" borderId="27" xfId="0" applyFont="1" applyFill="1" applyBorder="1" applyAlignment="1">
      <alignment horizontal="center" vertical="center"/>
    </xf>
    <xf numFmtId="0" fontId="42" fillId="6" borderId="22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horizontal="center" vertical="center"/>
    </xf>
    <xf numFmtId="0" fontId="43" fillId="12" borderId="23" xfId="0" applyFont="1" applyFill="1" applyBorder="1" applyAlignment="1">
      <alignment horizontal="center" vertical="center"/>
    </xf>
    <xf numFmtId="0" fontId="43" fillId="12" borderId="27" xfId="0" applyFont="1" applyFill="1" applyBorder="1" applyAlignment="1">
      <alignment horizontal="center" vertical="center"/>
    </xf>
    <xf numFmtId="0" fontId="43" fillId="14" borderId="22" xfId="0" applyFont="1" applyFill="1" applyBorder="1" applyAlignment="1">
      <alignment horizontal="center" vertical="center"/>
    </xf>
    <xf numFmtId="0" fontId="43" fillId="14" borderId="23" xfId="0" applyFont="1" applyFill="1" applyBorder="1" applyAlignment="1">
      <alignment horizontal="center" vertical="center"/>
    </xf>
    <xf numFmtId="0" fontId="42" fillId="14" borderId="23" xfId="0" applyFont="1" applyFill="1" applyBorder="1" applyAlignment="1">
      <alignment horizontal="center" vertical="center"/>
    </xf>
    <xf numFmtId="0" fontId="42" fillId="14" borderId="24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center" wrapText="1"/>
    </xf>
    <xf numFmtId="0" fontId="43" fillId="12" borderId="25" xfId="0" applyFont="1" applyFill="1" applyBorder="1" applyAlignment="1">
      <alignment horizontal="center" vertical="center"/>
    </xf>
    <xf numFmtId="0" fontId="43" fillId="12" borderId="25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3" fillId="35" borderId="22" xfId="0" applyFont="1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43" fillId="4" borderId="23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40" borderId="26" xfId="0" applyFont="1" applyFill="1" applyBorder="1" applyAlignment="1">
      <alignment horizontal="center" vertical="center"/>
    </xf>
    <xf numFmtId="0" fontId="43" fillId="40" borderId="23" xfId="0" applyFont="1" applyFill="1" applyBorder="1" applyAlignment="1">
      <alignment horizontal="center" vertical="center"/>
    </xf>
    <xf numFmtId="0" fontId="43" fillId="40" borderId="27" xfId="0" applyFont="1" applyFill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/>
    </xf>
    <xf numFmtId="1" fontId="43" fillId="6" borderId="23" xfId="0" applyNumberFormat="1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0" fontId="42" fillId="0" borderId="24" xfId="0" applyFont="1" applyBorder="1" applyAlignment="1">
      <alignment wrapText="1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12" borderId="25" xfId="0" applyFont="1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/>
    </xf>
    <xf numFmtId="0" fontId="43" fillId="8" borderId="23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center" vertical="center"/>
    </xf>
    <xf numFmtId="0" fontId="43" fillId="14" borderId="24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left" vertical="center" wrapText="1"/>
    </xf>
    <xf numFmtId="0" fontId="45" fillId="38" borderId="23" xfId="0" applyFont="1" applyFill="1" applyBorder="1" applyAlignment="1">
      <alignment horizontal="center" vertical="center"/>
    </xf>
    <xf numFmtId="0" fontId="45" fillId="38" borderId="24" xfId="0" applyFont="1" applyFill="1" applyBorder="1" applyAlignment="1">
      <alignment horizontal="center" vertical="center"/>
    </xf>
    <xf numFmtId="0" fontId="42" fillId="6" borderId="24" xfId="0" applyFont="1" applyFill="1" applyBorder="1" applyAlignment="1">
      <alignment horizontal="center" vertical="center"/>
    </xf>
    <xf numFmtId="0" fontId="42" fillId="12" borderId="26" xfId="0" applyFont="1" applyFill="1" applyBorder="1" applyAlignment="1">
      <alignment horizontal="center" vertical="center"/>
    </xf>
    <xf numFmtId="0" fontId="42" fillId="12" borderId="23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0" fontId="42" fillId="14" borderId="22" xfId="0" applyFont="1" applyFill="1" applyBorder="1" applyAlignment="1">
      <alignment horizontal="center" vertical="center"/>
    </xf>
    <xf numFmtId="0" fontId="42" fillId="38" borderId="23" xfId="0" applyFont="1" applyFill="1" applyBorder="1" applyAlignment="1">
      <alignment/>
    </xf>
    <xf numFmtId="0" fontId="42" fillId="38" borderId="24" xfId="0" applyFont="1" applyFill="1" applyBorder="1" applyAlignment="1">
      <alignment/>
    </xf>
    <xf numFmtId="16" fontId="42" fillId="38" borderId="24" xfId="0" applyNumberFormat="1" applyFont="1" applyFill="1" applyBorder="1" applyAlignment="1">
      <alignment horizontal="center" vertical="center"/>
    </xf>
    <xf numFmtId="16" fontId="42" fillId="38" borderId="23" xfId="0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43" fillId="38" borderId="22" xfId="0" applyFont="1" applyFill="1" applyBorder="1" applyAlignment="1">
      <alignment horizontal="center"/>
    </xf>
    <xf numFmtId="0" fontId="43" fillId="38" borderId="23" xfId="0" applyFont="1" applyFill="1" applyBorder="1" applyAlignment="1">
      <alignment horizontal="center"/>
    </xf>
    <xf numFmtId="0" fontId="43" fillId="38" borderId="23" xfId="0" applyFont="1" applyFill="1" applyBorder="1" applyAlignment="1">
      <alignment horizontal="center" vertical="center"/>
    </xf>
    <xf numFmtId="0" fontId="43" fillId="38" borderId="24" xfId="0" applyFont="1" applyFill="1" applyBorder="1" applyAlignment="1">
      <alignment horizontal="center" vertical="center"/>
    </xf>
    <xf numFmtId="0" fontId="0" fillId="12" borderId="26" xfId="0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40" borderId="26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12" borderId="27" xfId="0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42" fillId="12" borderId="30" xfId="0" applyFont="1" applyFill="1" applyBorder="1" applyAlignment="1">
      <alignment horizontal="center" vertical="center"/>
    </xf>
    <xf numFmtId="0" fontId="42" fillId="12" borderId="45" xfId="0" applyFont="1" applyFill="1" applyBorder="1" applyAlignment="1">
      <alignment horizontal="center" vertical="center"/>
    </xf>
    <xf numFmtId="0" fontId="42" fillId="12" borderId="30" xfId="0" applyFont="1" applyFill="1" applyBorder="1" applyAlignment="1">
      <alignment horizontal="left" vertical="center" wrapText="1"/>
    </xf>
    <xf numFmtId="0" fontId="42" fillId="38" borderId="56" xfId="0" applyFont="1" applyFill="1" applyBorder="1" applyAlignment="1">
      <alignment horizontal="center" vertical="center"/>
    </xf>
    <xf numFmtId="0" fontId="42" fillId="38" borderId="52" xfId="0" applyFont="1" applyFill="1" applyBorder="1" applyAlignment="1">
      <alignment horizontal="center" vertical="center"/>
    </xf>
    <xf numFmtId="0" fontId="42" fillId="38" borderId="53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4" borderId="52" xfId="0" applyFont="1" applyFill="1" applyBorder="1" applyAlignment="1">
      <alignment horizontal="center" vertical="center"/>
    </xf>
    <xf numFmtId="0" fontId="42" fillId="10" borderId="52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0" fillId="40" borderId="57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/>
    </xf>
    <xf numFmtId="0" fontId="0" fillId="40" borderId="51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42" fillId="12" borderId="57" xfId="0" applyFont="1" applyFill="1" applyBorder="1" applyAlignment="1">
      <alignment horizontal="center" vertical="center"/>
    </xf>
    <xf numFmtId="0" fontId="42" fillId="12" borderId="52" xfId="0" applyFont="1" applyFill="1" applyBorder="1" applyAlignment="1">
      <alignment horizontal="center" vertical="center"/>
    </xf>
    <xf numFmtId="0" fontId="0" fillId="12" borderId="52" xfId="0" applyFont="1" applyFill="1" applyBorder="1" applyAlignment="1">
      <alignment horizontal="center" vertical="center"/>
    </xf>
    <xf numFmtId="0" fontId="0" fillId="12" borderId="51" xfId="0" applyFont="1" applyFill="1" applyBorder="1" applyAlignment="1">
      <alignment horizontal="center" vertical="center"/>
    </xf>
    <xf numFmtId="0" fontId="0" fillId="14" borderId="56" xfId="0" applyFont="1" applyFill="1" applyBorder="1" applyAlignment="1">
      <alignment horizontal="center" vertical="center"/>
    </xf>
    <xf numFmtId="0" fontId="0" fillId="14" borderId="52" xfId="0" applyFont="1" applyFill="1" applyBorder="1" applyAlignment="1">
      <alignment horizontal="center" vertical="center"/>
    </xf>
    <xf numFmtId="0" fontId="0" fillId="14" borderId="53" xfId="0" applyFont="1" applyFill="1" applyBorder="1" applyAlignment="1">
      <alignment horizontal="center" vertical="center"/>
    </xf>
    <xf numFmtId="0" fontId="43" fillId="12" borderId="58" xfId="0" applyFont="1" applyFill="1" applyBorder="1" applyAlignment="1">
      <alignment horizontal="center" vertical="center"/>
    </xf>
    <xf numFmtId="0" fontId="43" fillId="12" borderId="58" xfId="0" applyFont="1" applyFill="1" applyBorder="1" applyAlignment="1">
      <alignment horizontal="left" vertical="center" wrapText="1"/>
    </xf>
    <xf numFmtId="0" fontId="43" fillId="38" borderId="14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4" borderId="15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40" borderId="14" xfId="0" applyFont="1" applyFill="1" applyBorder="1" applyAlignment="1">
      <alignment horizontal="center" vertical="center"/>
    </xf>
    <xf numFmtId="0" fontId="43" fillId="40" borderId="15" xfId="0" applyFont="1" applyFill="1" applyBorder="1" applyAlignment="1">
      <alignment horizontal="center" vertical="center"/>
    </xf>
    <xf numFmtId="0" fontId="43" fillId="40" borderId="16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6" borderId="15" xfId="0" applyFont="1" applyFill="1" applyBorder="1" applyAlignment="1">
      <alignment horizontal="center" vertical="center"/>
    </xf>
    <xf numFmtId="0" fontId="43" fillId="6" borderId="16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43" fillId="14" borderId="19" xfId="0" applyFont="1" applyFill="1" applyBorder="1" applyAlignment="1">
      <alignment horizontal="center" vertical="center"/>
    </xf>
    <xf numFmtId="0" fontId="43" fillId="14" borderId="12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23" xfId="0" applyFont="1" applyFill="1" applyBorder="1" applyAlignment="1">
      <alignment horizontal="center" vertical="center"/>
    </xf>
    <xf numFmtId="0" fontId="45" fillId="8" borderId="24" xfId="0" applyFont="1" applyFill="1" applyBorder="1" applyAlignment="1">
      <alignment horizontal="center" vertical="center"/>
    </xf>
    <xf numFmtId="0" fontId="45" fillId="40" borderId="22" xfId="0" applyFont="1" applyFill="1" applyBorder="1" applyAlignment="1">
      <alignment horizontal="center" vertical="center"/>
    </xf>
    <xf numFmtId="0" fontId="45" fillId="40" borderId="23" xfId="0" applyFont="1" applyFill="1" applyBorder="1" applyAlignment="1">
      <alignment horizontal="center" vertical="center"/>
    </xf>
    <xf numFmtId="0" fontId="45" fillId="40" borderId="24" xfId="0" applyFont="1" applyFill="1" applyBorder="1" applyAlignment="1">
      <alignment horizontal="center" vertical="center"/>
    </xf>
    <xf numFmtId="0" fontId="45" fillId="6" borderId="22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24" xfId="0" applyFont="1" applyFill="1" applyBorder="1" applyAlignment="1">
      <alignment horizontal="center" vertical="center"/>
    </xf>
    <xf numFmtId="0" fontId="45" fillId="12" borderId="22" xfId="0" applyFont="1" applyFill="1" applyBorder="1" applyAlignment="1">
      <alignment horizontal="center" vertical="center"/>
    </xf>
    <xf numFmtId="0" fontId="45" fillId="12" borderId="23" xfId="0" applyFont="1" applyFill="1" applyBorder="1" applyAlignment="1">
      <alignment horizontal="center" vertical="center"/>
    </xf>
    <xf numFmtId="0" fontId="45" fillId="12" borderId="24" xfId="0" applyFont="1" applyFill="1" applyBorder="1" applyAlignment="1">
      <alignment horizontal="center" vertical="center"/>
    </xf>
    <xf numFmtId="0" fontId="45" fillId="14" borderId="26" xfId="0" applyFont="1" applyFill="1" applyBorder="1" applyAlignment="1">
      <alignment horizontal="center" vertical="center"/>
    </xf>
    <xf numFmtId="0" fontId="45" fillId="14" borderId="23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2" fillId="40" borderId="24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24" xfId="0" applyFont="1" applyFill="1" applyBorder="1" applyAlignment="1">
      <alignment horizontal="center" vertical="center"/>
    </xf>
    <xf numFmtId="0" fontId="42" fillId="14" borderId="26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14" borderId="59" xfId="0" applyFont="1" applyFill="1" applyBorder="1" applyAlignment="1">
      <alignment horizontal="center" vertical="center"/>
    </xf>
    <xf numFmtId="0" fontId="42" fillId="14" borderId="60" xfId="0" applyFont="1" applyFill="1" applyBorder="1" applyAlignment="1">
      <alignment horizontal="center" vertical="center"/>
    </xf>
    <xf numFmtId="0" fontId="42" fillId="14" borderId="14" xfId="0" applyFont="1" applyFill="1" applyBorder="1" applyAlignment="1">
      <alignment horizontal="center" vertical="center"/>
    </xf>
    <xf numFmtId="0" fontId="42" fillId="14" borderId="15" xfId="0" applyFont="1" applyFill="1" applyBorder="1" applyAlignment="1">
      <alignment horizontal="center" vertical="center"/>
    </xf>
    <xf numFmtId="0" fontId="42" fillId="14" borderId="16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3" fillId="38" borderId="22" xfId="0" applyFont="1" applyFill="1" applyBorder="1" applyAlignment="1">
      <alignment horizontal="center" vertical="center"/>
    </xf>
    <xf numFmtId="0" fontId="45" fillId="14" borderId="22" xfId="0" applyFont="1" applyFill="1" applyBorder="1" applyAlignment="1">
      <alignment horizontal="center" vertical="center"/>
    </xf>
    <xf numFmtId="0" fontId="45" fillId="14" borderId="24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/>
    </xf>
    <xf numFmtId="0" fontId="0" fillId="38" borderId="23" xfId="0" applyFont="1" applyFill="1" applyBorder="1" applyAlignment="1">
      <alignment horizontal="center" vertical="center"/>
    </xf>
    <xf numFmtId="0" fontId="43" fillId="12" borderId="22" xfId="0" applyFont="1" applyFill="1" applyBorder="1" applyAlignment="1">
      <alignment horizontal="center" vertical="center"/>
    </xf>
    <xf numFmtId="0" fontId="43" fillId="12" borderId="24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43" borderId="25" xfId="0" applyFont="1" applyFill="1" applyBorder="1" applyAlignment="1">
      <alignment horizontal="center" vertical="center" wrapText="1"/>
    </xf>
    <xf numFmtId="0" fontId="43" fillId="43" borderId="25" xfId="0" applyFont="1" applyFill="1" applyBorder="1" applyAlignment="1">
      <alignment horizontal="left" vertical="center" wrapText="1"/>
    </xf>
    <xf numFmtId="0" fontId="42" fillId="43" borderId="30" xfId="0" applyFont="1" applyFill="1" applyBorder="1" applyAlignment="1">
      <alignment horizontal="center" vertical="center" wrapText="1"/>
    </xf>
    <xf numFmtId="0" fontId="42" fillId="43" borderId="30" xfId="0" applyFont="1" applyFill="1" applyBorder="1" applyAlignment="1">
      <alignment horizontal="left" vertical="center" wrapText="1"/>
    </xf>
    <xf numFmtId="0" fontId="43" fillId="38" borderId="56" xfId="0" applyFont="1" applyFill="1" applyBorder="1" applyAlignment="1">
      <alignment horizontal="center" vertical="center"/>
    </xf>
    <xf numFmtId="0" fontId="43" fillId="38" borderId="52" xfId="0" applyFont="1" applyFill="1" applyBorder="1" applyAlignment="1">
      <alignment horizontal="center" vertical="center"/>
    </xf>
    <xf numFmtId="0" fontId="43" fillId="38" borderId="53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40" borderId="56" xfId="0" applyFont="1" applyFill="1" applyBorder="1" applyAlignment="1">
      <alignment horizontal="center" vertical="center"/>
    </xf>
    <xf numFmtId="0" fontId="43" fillId="40" borderId="52" xfId="0" applyFont="1" applyFill="1" applyBorder="1" applyAlignment="1">
      <alignment horizontal="center" vertical="center"/>
    </xf>
    <xf numFmtId="0" fontId="43" fillId="40" borderId="53" xfId="0" applyFont="1" applyFill="1" applyBorder="1" applyAlignment="1">
      <alignment horizontal="center" vertical="center"/>
    </xf>
    <xf numFmtId="0" fontId="43" fillId="6" borderId="56" xfId="0" applyFont="1" applyFill="1" applyBorder="1" applyAlignment="1">
      <alignment horizontal="center" vertical="center"/>
    </xf>
    <xf numFmtId="0" fontId="43" fillId="6" borderId="52" xfId="0" applyFont="1" applyFill="1" applyBorder="1" applyAlignment="1">
      <alignment horizontal="center" vertical="center"/>
    </xf>
    <xf numFmtId="0" fontId="43" fillId="6" borderId="53" xfId="0" applyFont="1" applyFill="1" applyBorder="1" applyAlignment="1">
      <alignment horizontal="center" vertical="center"/>
    </xf>
    <xf numFmtId="0" fontId="42" fillId="12" borderId="56" xfId="0" applyFont="1" applyFill="1" applyBorder="1" applyAlignment="1">
      <alignment horizontal="center" vertical="center"/>
    </xf>
    <xf numFmtId="0" fontId="43" fillId="12" borderId="53" xfId="0" applyFont="1" applyFill="1" applyBorder="1" applyAlignment="1">
      <alignment horizontal="center" vertical="center"/>
    </xf>
    <xf numFmtId="0" fontId="42" fillId="14" borderId="56" xfId="0" applyFont="1" applyFill="1" applyBorder="1" applyAlignment="1">
      <alignment horizontal="center" vertical="center"/>
    </xf>
    <xf numFmtId="0" fontId="42" fillId="14" borderId="52" xfId="0" applyFont="1" applyFill="1" applyBorder="1" applyAlignment="1">
      <alignment horizontal="center" vertical="center"/>
    </xf>
    <xf numFmtId="0" fontId="42" fillId="14" borderId="53" xfId="0" applyFont="1" applyFill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5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14" borderId="14" xfId="0" applyFont="1" applyFill="1" applyBorder="1" applyAlignment="1">
      <alignment horizontal="center" vertical="center"/>
    </xf>
    <xf numFmtId="0" fontId="43" fillId="14" borderId="15" xfId="0" applyFont="1" applyFill="1" applyBorder="1" applyAlignment="1">
      <alignment horizontal="center" vertical="center"/>
    </xf>
    <xf numFmtId="0" fontId="43" fillId="14" borderId="16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5" fillId="38" borderId="22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5" fillId="4" borderId="23" xfId="0" applyNumberFormat="1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10" borderId="23" xfId="0" applyFont="1" applyFill="1" applyBorder="1" applyAlignment="1">
      <alignment horizontal="center" vertical="center"/>
    </xf>
    <xf numFmtId="164" fontId="45" fillId="0" borderId="24" xfId="0" applyNumberFormat="1" applyFont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48" fillId="12" borderId="22" xfId="0" applyFont="1" applyFill="1" applyBorder="1" applyAlignment="1">
      <alignment horizontal="center" vertical="center"/>
    </xf>
    <xf numFmtId="0" fontId="48" fillId="12" borderId="23" xfId="0" applyFont="1" applyFill="1" applyBorder="1" applyAlignment="1">
      <alignment horizontal="center" vertical="center"/>
    </xf>
    <xf numFmtId="0" fontId="48" fillId="12" borderId="24" xfId="0" applyFont="1" applyFill="1" applyBorder="1" applyAlignment="1">
      <alignment horizontal="center" vertical="center"/>
    </xf>
    <xf numFmtId="0" fontId="48" fillId="14" borderId="23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164" fontId="45" fillId="40" borderId="22" xfId="0" applyNumberFormat="1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center" vertical="center"/>
    </xf>
    <xf numFmtId="0" fontId="44" fillId="6" borderId="23" xfId="0" applyFont="1" applyFill="1" applyBorder="1" applyAlignment="1">
      <alignment horizontal="center" vertical="center"/>
    </xf>
    <xf numFmtId="0" fontId="44" fillId="6" borderId="24" xfId="0" applyFont="1" applyFill="1" applyBorder="1" applyAlignment="1">
      <alignment horizontal="center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44" fillId="14" borderId="23" xfId="0" applyFont="1" applyFill="1" applyBorder="1" applyAlignment="1">
      <alignment horizontal="center" vertical="center"/>
    </xf>
    <xf numFmtId="1" fontId="43" fillId="4" borderId="23" xfId="0" applyNumberFormat="1" applyFont="1" applyFill="1" applyBorder="1" applyAlignment="1">
      <alignment horizontal="center" vertical="center"/>
    </xf>
    <xf numFmtId="0" fontId="43" fillId="40" borderId="22" xfId="0" applyFont="1" applyFill="1" applyBorder="1" applyAlignment="1">
      <alignment horizontal="center" vertical="center"/>
    </xf>
    <xf numFmtId="0" fontId="43" fillId="40" borderId="24" xfId="0" applyFont="1" applyFill="1" applyBorder="1" applyAlignment="1">
      <alignment horizontal="center" vertical="center"/>
    </xf>
    <xf numFmtId="1" fontId="33" fillId="6" borderId="23" xfId="0" applyNumberFormat="1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48" fillId="14" borderId="22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 wrapText="1"/>
    </xf>
    <xf numFmtId="0" fontId="43" fillId="38" borderId="52" xfId="0" applyFont="1" applyFill="1" applyBorder="1" applyAlignment="1">
      <alignment horizontal="center"/>
    </xf>
    <xf numFmtId="0" fontId="43" fillId="0" borderId="56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10" borderId="52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2" fillId="40" borderId="56" xfId="0" applyFont="1" applyFill="1" applyBorder="1" applyAlignment="1">
      <alignment horizontal="center" vertical="center"/>
    </xf>
    <xf numFmtId="0" fontId="42" fillId="40" borderId="52" xfId="0" applyFont="1" applyFill="1" applyBorder="1" applyAlignment="1">
      <alignment horizontal="center" vertical="center"/>
    </xf>
    <xf numFmtId="0" fontId="42" fillId="40" borderId="53" xfId="0" applyFont="1" applyFill="1" applyBorder="1" applyAlignment="1">
      <alignment horizontal="center" vertical="center"/>
    </xf>
    <xf numFmtId="0" fontId="42" fillId="6" borderId="62" xfId="0" applyFont="1" applyFill="1" applyBorder="1" applyAlignment="1">
      <alignment horizontal="center" vertical="center"/>
    </xf>
    <xf numFmtId="0" fontId="42" fillId="6" borderId="52" xfId="0" applyFont="1" applyFill="1" applyBorder="1" applyAlignment="1">
      <alignment horizontal="center" vertical="center"/>
    </xf>
    <xf numFmtId="0" fontId="42" fillId="6" borderId="53" xfId="0" applyFont="1" applyFill="1" applyBorder="1" applyAlignment="1">
      <alignment horizontal="center" vertical="center"/>
    </xf>
    <xf numFmtId="0" fontId="42" fillId="12" borderId="5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45" fillId="0" borderId="3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10" borderId="65" xfId="0" applyFont="1" applyFill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3" fillId="40" borderId="32" xfId="0" applyFont="1" applyFill="1" applyBorder="1" applyAlignment="1">
      <alignment horizontal="center" vertical="center"/>
    </xf>
    <xf numFmtId="0" fontId="43" fillId="6" borderId="38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43" fillId="12" borderId="63" xfId="0" applyFont="1" applyFill="1" applyBorder="1" applyAlignment="1">
      <alignment horizontal="center" vertical="center"/>
    </xf>
    <xf numFmtId="0" fontId="43" fillId="12" borderId="32" xfId="0" applyFont="1" applyFill="1" applyBorder="1" applyAlignment="1">
      <alignment horizontal="center" vertical="center"/>
    </xf>
    <xf numFmtId="0" fontId="43" fillId="14" borderId="3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40" borderId="14" xfId="0" applyFont="1" applyFill="1" applyBorder="1" applyAlignment="1">
      <alignment horizontal="center" vertical="center"/>
    </xf>
    <xf numFmtId="0" fontId="42" fillId="40" borderId="15" xfId="0" applyFont="1" applyFill="1" applyBorder="1" applyAlignment="1">
      <alignment horizontal="center" vertical="center"/>
    </xf>
    <xf numFmtId="0" fontId="42" fillId="40" borderId="16" xfId="0" applyFont="1" applyFill="1" applyBorder="1" applyAlignment="1">
      <alignment horizontal="center" vertical="center"/>
    </xf>
    <xf numFmtId="0" fontId="42" fillId="6" borderId="67" xfId="0" applyFont="1" applyFill="1" applyBorder="1" applyAlignment="1">
      <alignment horizontal="center" vertical="center"/>
    </xf>
    <xf numFmtId="0" fontId="42" fillId="12" borderId="54" xfId="0" applyFont="1" applyFill="1" applyBorder="1" applyAlignment="1">
      <alignment horizontal="center" vertical="center"/>
    </xf>
    <xf numFmtId="0" fontId="42" fillId="12" borderId="15" xfId="0" applyFont="1" applyFill="1" applyBorder="1" applyAlignment="1">
      <alignment horizontal="center" vertical="center"/>
    </xf>
    <xf numFmtId="0" fontId="42" fillId="12" borderId="16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6" borderId="2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6" borderId="68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/>
    </xf>
    <xf numFmtId="0" fontId="50" fillId="0" borderId="32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1" fontId="50" fillId="0" borderId="23" xfId="0" applyNumberFormat="1" applyFont="1" applyFill="1" applyBorder="1" applyAlignment="1">
      <alignment horizontal="center" vertical="center" textRotation="90"/>
    </xf>
    <xf numFmtId="1" fontId="50" fillId="0" borderId="37" xfId="0" applyNumberFormat="1" applyFont="1" applyFill="1" applyBorder="1" applyAlignment="1">
      <alignment horizontal="center" vertical="center" textRotation="90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/>
    </xf>
    <xf numFmtId="1" fontId="49" fillId="0" borderId="23" xfId="0" applyNumberFormat="1" applyFont="1" applyFill="1" applyBorder="1" applyAlignment="1">
      <alignment/>
    </xf>
    <xf numFmtId="0" fontId="49" fillId="0" borderId="23" xfId="0" applyFont="1" applyFill="1" applyBorder="1" applyAlignment="1">
      <alignment/>
    </xf>
    <xf numFmtId="1" fontId="50" fillId="0" borderId="34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50" fillId="0" borderId="4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Alignment="1">
      <alignment/>
    </xf>
    <xf numFmtId="1" fontId="50" fillId="0" borderId="63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" fontId="49" fillId="0" borderId="43" xfId="0" applyNumberFormat="1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1" fontId="49" fillId="0" borderId="28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1" fontId="49" fillId="0" borderId="7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" fontId="50" fillId="0" borderId="21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/>
    </xf>
    <xf numFmtId="1" fontId="49" fillId="0" borderId="72" xfId="0" applyNumberFormat="1" applyFont="1" applyFill="1" applyBorder="1" applyAlignment="1">
      <alignment/>
    </xf>
    <xf numFmtId="1" fontId="52" fillId="0" borderId="3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1" fontId="49" fillId="0" borderId="27" xfId="0" applyNumberFormat="1" applyFont="1" applyFill="1" applyBorder="1" applyAlignment="1">
      <alignment/>
    </xf>
    <xf numFmtId="0" fontId="49" fillId="0" borderId="73" xfId="0" applyFont="1" applyFill="1" applyBorder="1" applyAlignment="1">
      <alignment/>
    </xf>
    <xf numFmtId="1" fontId="49" fillId="0" borderId="74" xfId="0" applyNumberFormat="1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1" fontId="49" fillId="0" borderId="76" xfId="0" applyNumberFormat="1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1" fontId="50" fillId="0" borderId="77" xfId="0" applyNumberFormat="1" applyFont="1" applyFill="1" applyBorder="1" applyAlignment="1">
      <alignment horizontal="center" vertical="center"/>
    </xf>
    <xf numFmtId="1" fontId="50" fillId="0" borderId="7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42" borderId="0" xfId="0" applyFont="1" applyFill="1" applyAlignment="1">
      <alignment/>
    </xf>
    <xf numFmtId="49" fontId="0" fillId="0" borderId="0" xfId="0" applyNumberFormat="1" applyFont="1" applyAlignment="1">
      <alignment/>
    </xf>
    <xf numFmtId="1" fontId="49" fillId="0" borderId="34" xfId="0" applyNumberFormat="1" applyFont="1" applyFill="1" applyBorder="1" applyAlignment="1">
      <alignment horizontal="center" vertical="center"/>
    </xf>
    <xf numFmtId="1" fontId="50" fillId="0" borderId="79" xfId="0" applyNumberFormat="1" applyFont="1" applyFill="1" applyBorder="1" applyAlignment="1">
      <alignment horizontal="center" vertical="center" wrapText="1"/>
    </xf>
    <xf numFmtId="1" fontId="49" fillId="0" borderId="7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9" fillId="0" borderId="80" xfId="0" applyNumberFormat="1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49" fillId="0" borderId="82" xfId="0" applyFont="1" applyFill="1" applyBorder="1" applyAlignment="1">
      <alignment/>
    </xf>
    <xf numFmtId="0" fontId="50" fillId="0" borderId="83" xfId="0" applyFont="1" applyFill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/>
    </xf>
    <xf numFmtId="1" fontId="49" fillId="0" borderId="85" xfId="0" applyNumberFormat="1" applyFont="1" applyFill="1" applyBorder="1" applyAlignment="1">
      <alignment horizontal="center" vertical="center"/>
    </xf>
    <xf numFmtId="1" fontId="49" fillId="0" borderId="83" xfId="0" applyNumberFormat="1" applyFont="1" applyFill="1" applyBorder="1" applyAlignment="1">
      <alignment horizontal="center" vertical="center"/>
    </xf>
    <xf numFmtId="1" fontId="49" fillId="0" borderId="86" xfId="0" applyNumberFormat="1" applyFont="1" applyFill="1" applyBorder="1" applyAlignment="1">
      <alignment horizontal="center" vertical="center"/>
    </xf>
    <xf numFmtId="1" fontId="49" fillId="0" borderId="87" xfId="0" applyNumberFormat="1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center" vertical="center"/>
    </xf>
    <xf numFmtId="1" fontId="49" fillId="0" borderId="89" xfId="0" applyNumberFormat="1" applyFont="1" applyFill="1" applyBorder="1" applyAlignment="1">
      <alignment horizontal="center" vertical="center"/>
    </xf>
    <xf numFmtId="1" fontId="49" fillId="0" borderId="90" xfId="0" applyNumberFormat="1" applyFont="1" applyFill="1" applyBorder="1" applyAlignment="1">
      <alignment horizontal="center" vertical="center"/>
    </xf>
    <xf numFmtId="1" fontId="49" fillId="0" borderId="88" xfId="0" applyNumberFormat="1" applyFont="1" applyFill="1" applyBorder="1" applyAlignment="1">
      <alignment horizontal="center" vertical="center"/>
    </xf>
    <xf numFmtId="1" fontId="50" fillId="0" borderId="91" xfId="0" applyNumberFormat="1" applyFont="1" applyFill="1" applyBorder="1" applyAlignment="1">
      <alignment horizontal="center" vertical="center"/>
    </xf>
    <xf numFmtId="1" fontId="50" fillId="0" borderId="92" xfId="0" applyNumberFormat="1" applyFont="1" applyFill="1" applyBorder="1" applyAlignment="1">
      <alignment horizontal="center" vertical="center"/>
    </xf>
    <xf numFmtId="1" fontId="50" fillId="0" borderId="93" xfId="0" applyNumberFormat="1" applyFont="1" applyFill="1" applyBorder="1" applyAlignment="1">
      <alignment horizontal="center" vertical="center"/>
    </xf>
    <xf numFmtId="0" fontId="32" fillId="42" borderId="70" xfId="0" applyFont="1" applyFill="1" applyBorder="1" applyAlignment="1">
      <alignment horizontal="center" vertical="center" wrapText="1"/>
    </xf>
    <xf numFmtId="0" fontId="31" fillId="42" borderId="94" xfId="0" applyFont="1" applyFill="1" applyBorder="1" applyAlignment="1">
      <alignment horizontal="center" vertical="center" wrapText="1"/>
    </xf>
    <xf numFmtId="0" fontId="31" fillId="42" borderId="60" xfId="0" applyFont="1" applyFill="1" applyBorder="1" applyAlignment="1">
      <alignment horizontal="center" vertical="center" wrapText="1"/>
    </xf>
    <xf numFmtId="0" fontId="31" fillId="42" borderId="95" xfId="0" applyFont="1" applyFill="1" applyBorder="1" applyAlignment="1">
      <alignment horizontal="center" vertical="center" wrapText="1"/>
    </xf>
    <xf numFmtId="0" fontId="31" fillId="42" borderId="70" xfId="0" applyFont="1" applyFill="1" applyBorder="1" applyAlignment="1">
      <alignment horizontal="center" vertical="center" wrapText="1"/>
    </xf>
    <xf numFmtId="0" fontId="31" fillId="42" borderId="59" xfId="0" applyFont="1" applyFill="1" applyBorder="1" applyAlignment="1">
      <alignment horizontal="center" vertical="center" wrapText="1"/>
    </xf>
    <xf numFmtId="0" fontId="31" fillId="42" borderId="96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42" borderId="97" xfId="0" applyFont="1" applyFill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/>
    </xf>
    <xf numFmtId="0" fontId="50" fillId="0" borderId="87" xfId="0" applyFont="1" applyFill="1" applyBorder="1" applyAlignment="1">
      <alignment horizontal="center" vertical="center"/>
    </xf>
    <xf numFmtId="1" fontId="50" fillId="0" borderId="90" xfId="0" applyNumberFormat="1" applyFont="1" applyFill="1" applyBorder="1" applyAlignment="1">
      <alignment horizontal="center" vertical="center"/>
    </xf>
    <xf numFmtId="1" fontId="49" fillId="0" borderId="82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98" xfId="0" applyFont="1" applyFill="1" applyBorder="1" applyAlignment="1">
      <alignment horizontal="center" vertical="center"/>
    </xf>
    <xf numFmtId="1" fontId="50" fillId="0" borderId="88" xfId="0" applyNumberFormat="1" applyFont="1" applyFill="1" applyBorder="1" applyAlignment="1">
      <alignment horizontal="center" vertical="center"/>
    </xf>
    <xf numFmtId="1" fontId="49" fillId="0" borderId="81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/>
    </xf>
    <xf numFmtId="1" fontId="50" fillId="0" borderId="99" xfId="0" applyNumberFormat="1" applyFont="1" applyFill="1" applyBorder="1" applyAlignment="1">
      <alignment horizontal="center" vertical="center"/>
    </xf>
    <xf numFmtId="1" fontId="49" fillId="0" borderId="100" xfId="0" applyNumberFormat="1" applyFont="1" applyFill="1" applyBorder="1" applyAlignment="1">
      <alignment horizontal="center" vertical="center"/>
    </xf>
    <xf numFmtId="1" fontId="50" fillId="0" borderId="101" xfId="0" applyNumberFormat="1" applyFont="1" applyFill="1" applyBorder="1" applyAlignment="1">
      <alignment horizontal="center" vertical="center"/>
    </xf>
    <xf numFmtId="1" fontId="49" fillId="0" borderId="43" xfId="0" applyNumberFormat="1" applyFont="1" applyFill="1" applyBorder="1" applyAlignment="1">
      <alignment/>
    </xf>
    <xf numFmtId="0" fontId="49" fillId="0" borderId="88" xfId="0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/>
    </xf>
    <xf numFmtId="1" fontId="49" fillId="0" borderId="39" xfId="0" applyNumberFormat="1" applyFont="1" applyFill="1" applyBorder="1" applyAlignment="1">
      <alignment/>
    </xf>
    <xf numFmtId="0" fontId="50" fillId="0" borderId="102" xfId="0" applyFont="1" applyFill="1" applyBorder="1" applyAlignment="1">
      <alignment horizontal="center" vertical="center"/>
    </xf>
    <xf numFmtId="1" fontId="49" fillId="0" borderId="102" xfId="0" applyNumberFormat="1" applyFont="1" applyFill="1" applyBorder="1" applyAlignment="1">
      <alignment horizontal="center" vertical="center"/>
    </xf>
    <xf numFmtId="0" fontId="50" fillId="0" borderId="103" xfId="0" applyFont="1" applyFill="1" applyBorder="1" applyAlignment="1">
      <alignment horizontal="center"/>
    </xf>
    <xf numFmtId="0" fontId="50" fillId="0" borderId="91" xfId="0" applyFont="1" applyFill="1" applyBorder="1" applyAlignment="1">
      <alignment horizontal="center" vertical="center" wrapText="1"/>
    </xf>
    <xf numFmtId="1" fontId="49" fillId="0" borderId="12" xfId="0" applyNumberFormat="1" applyFont="1" applyFill="1" applyBorder="1" applyAlignment="1">
      <alignment/>
    </xf>
    <xf numFmtId="1" fontId="50" fillId="0" borderId="104" xfId="0" applyNumberFormat="1" applyFont="1" applyFill="1" applyBorder="1" applyAlignment="1">
      <alignment horizontal="center" vertical="center"/>
    </xf>
    <xf numFmtId="0" fontId="49" fillId="0" borderId="105" xfId="0" applyFont="1" applyFill="1" applyBorder="1" applyAlignment="1">
      <alignment/>
    </xf>
    <xf numFmtId="1" fontId="49" fillId="0" borderId="105" xfId="0" applyNumberFormat="1" applyFont="1" applyFill="1" applyBorder="1" applyAlignment="1">
      <alignment/>
    </xf>
    <xf numFmtId="1" fontId="49" fillId="0" borderId="106" xfId="0" applyNumberFormat="1" applyFont="1" applyFill="1" applyBorder="1" applyAlignment="1">
      <alignment/>
    </xf>
    <xf numFmtId="1" fontId="49" fillId="0" borderId="107" xfId="0" applyNumberFormat="1" applyFont="1" applyFill="1" applyBorder="1" applyAlignment="1">
      <alignment/>
    </xf>
    <xf numFmtId="1" fontId="52" fillId="0" borderId="91" xfId="0" applyNumberFormat="1" applyFont="1" applyFill="1" applyBorder="1" applyAlignment="1">
      <alignment horizontal="center" vertical="center"/>
    </xf>
    <xf numFmtId="1" fontId="52" fillId="0" borderId="92" xfId="0" applyNumberFormat="1" applyFont="1" applyFill="1" applyBorder="1" applyAlignment="1">
      <alignment horizontal="center" vertical="center"/>
    </xf>
    <xf numFmtId="1" fontId="50" fillId="0" borderId="106" xfId="0" applyNumberFormat="1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/>
    </xf>
    <xf numFmtId="1" fontId="50" fillId="0" borderId="98" xfId="0" applyNumberFormat="1" applyFont="1" applyFill="1" applyBorder="1" applyAlignment="1">
      <alignment horizontal="center" vertical="center"/>
    </xf>
    <xf numFmtId="1" fontId="50" fillId="0" borderId="108" xfId="0" applyNumberFormat="1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 wrapText="1"/>
    </xf>
    <xf numFmtId="0" fontId="50" fillId="0" borderId="90" xfId="0" applyFont="1" applyFill="1" applyBorder="1" applyAlignment="1">
      <alignment horizontal="center" vertical="center" wrapText="1"/>
    </xf>
    <xf numFmtId="0" fontId="50" fillId="0" borderId="86" xfId="0" applyFont="1" applyFill="1" applyBorder="1" applyAlignment="1">
      <alignment horizontal="center" vertical="center" wrapText="1"/>
    </xf>
    <xf numFmtId="1" fontId="49" fillId="0" borderId="9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/>
    </xf>
    <xf numFmtId="0" fontId="31" fillId="42" borderId="112" xfId="0" applyNumberFormat="1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 wrapText="1"/>
    </xf>
    <xf numFmtId="0" fontId="31" fillId="42" borderId="113" xfId="0" applyFont="1" applyFill="1" applyBorder="1" applyAlignment="1">
      <alignment horizontal="center" vertical="center" wrapText="1"/>
    </xf>
    <xf numFmtId="0" fontId="0" fillId="0" borderId="114" xfId="0" applyFont="1" applyBorder="1" applyAlignment="1">
      <alignment/>
    </xf>
    <xf numFmtId="0" fontId="31" fillId="42" borderId="1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" fontId="50" fillId="0" borderId="84" xfId="0" applyNumberFormat="1" applyFont="1" applyFill="1" applyBorder="1" applyAlignment="1">
      <alignment horizontal="center" vertical="center"/>
    </xf>
    <xf numFmtId="1" fontId="50" fillId="0" borderId="87" xfId="0" applyNumberFormat="1" applyFont="1" applyFill="1" applyBorder="1" applyAlignment="1">
      <alignment horizontal="center" vertical="center"/>
    </xf>
    <xf numFmtId="1" fontId="50" fillId="0" borderId="81" xfId="0" applyNumberFormat="1" applyFont="1" applyFill="1" applyBorder="1" applyAlignment="1">
      <alignment horizontal="center" vertical="center"/>
    </xf>
    <xf numFmtId="1" fontId="50" fillId="0" borderId="85" xfId="0" applyNumberFormat="1" applyFont="1" applyFill="1" applyBorder="1" applyAlignment="1">
      <alignment horizontal="center" vertical="center"/>
    </xf>
    <xf numFmtId="1" fontId="50" fillId="0" borderId="116" xfId="0" applyNumberFormat="1" applyFont="1" applyFill="1" applyBorder="1" applyAlignment="1">
      <alignment horizontal="center" vertical="center"/>
    </xf>
    <xf numFmtId="0" fontId="31" fillId="42" borderId="25" xfId="0" applyNumberFormat="1" applyFont="1" applyFill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/>
    </xf>
    <xf numFmtId="0" fontId="35" fillId="42" borderId="117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42" borderId="28" xfId="0" applyFont="1" applyFill="1" applyBorder="1" applyAlignment="1">
      <alignment horizontal="center" vertical="center" wrapText="1"/>
    </xf>
    <xf numFmtId="0" fontId="31" fillId="42" borderId="13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 vertical="center" wrapText="1"/>
    </xf>
    <xf numFmtId="0" fontId="31" fillId="42" borderId="71" xfId="0" applyFont="1" applyFill="1" applyBorder="1" applyAlignment="1">
      <alignment horizontal="center" vertical="center" wrapText="1"/>
    </xf>
    <xf numFmtId="0" fontId="31" fillId="42" borderId="118" xfId="0" applyFont="1" applyFill="1" applyBorder="1" applyAlignment="1">
      <alignment horizontal="center" vertical="center" wrapText="1"/>
    </xf>
    <xf numFmtId="0" fontId="31" fillId="42" borderId="119" xfId="0" applyFont="1" applyFill="1" applyBorder="1" applyAlignment="1">
      <alignment horizontal="center" vertical="center" wrapText="1"/>
    </xf>
    <xf numFmtId="0" fontId="31" fillId="42" borderId="120" xfId="0" applyFont="1" applyFill="1" applyBorder="1" applyAlignment="1">
      <alignment horizontal="center" vertical="center" wrapText="1"/>
    </xf>
    <xf numFmtId="0" fontId="31" fillId="42" borderId="109" xfId="0" applyFont="1" applyFill="1" applyBorder="1" applyAlignment="1">
      <alignment horizontal="center" vertical="center" wrapText="1"/>
    </xf>
    <xf numFmtId="0" fontId="31" fillId="42" borderId="121" xfId="0" applyFont="1" applyFill="1" applyBorder="1" applyAlignment="1">
      <alignment horizontal="center" vertical="center" wrapText="1"/>
    </xf>
    <xf numFmtId="0" fontId="31" fillId="42" borderId="122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 wrapText="1"/>
    </xf>
    <xf numFmtId="1" fontId="50" fillId="0" borderId="83" xfId="0" applyNumberFormat="1" applyFont="1" applyFill="1" applyBorder="1" applyAlignment="1">
      <alignment horizontal="center" vertical="center"/>
    </xf>
    <xf numFmtId="0" fontId="50" fillId="0" borderId="123" xfId="0" applyFont="1" applyFill="1" applyBorder="1" applyAlignment="1">
      <alignment horizontal="center" vertical="center"/>
    </xf>
    <xf numFmtId="0" fontId="50" fillId="0" borderId="124" xfId="0" applyFont="1" applyFill="1" applyBorder="1" applyAlignment="1">
      <alignment horizontal="center" vertical="top" wrapText="1"/>
    </xf>
    <xf numFmtId="0" fontId="50" fillId="0" borderId="125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1" fontId="50" fillId="0" borderId="127" xfId="0" applyNumberFormat="1" applyFont="1" applyFill="1" applyBorder="1" applyAlignment="1">
      <alignment horizontal="center" vertical="center" wrapText="1"/>
    </xf>
    <xf numFmtId="1" fontId="50" fillId="0" borderId="126" xfId="0" applyNumberFormat="1" applyFont="1" applyFill="1" applyBorder="1" applyAlignment="1">
      <alignment horizontal="center" vertical="center"/>
    </xf>
    <xf numFmtId="1" fontId="50" fillId="0" borderId="125" xfId="0" applyNumberFormat="1" applyFont="1" applyFill="1" applyBorder="1" applyAlignment="1">
      <alignment horizontal="center" vertical="center"/>
    </xf>
    <xf numFmtId="1" fontId="50" fillId="0" borderId="55" xfId="0" applyNumberFormat="1" applyFont="1" applyFill="1" applyBorder="1" applyAlignment="1">
      <alignment horizontal="center" vertical="center"/>
    </xf>
    <xf numFmtId="1" fontId="50" fillId="0" borderId="127" xfId="0" applyNumberFormat="1" applyFont="1" applyFill="1" applyBorder="1" applyAlignment="1">
      <alignment horizontal="center" vertical="center"/>
    </xf>
    <xf numFmtId="0" fontId="49" fillId="0" borderId="128" xfId="0" applyFont="1" applyFill="1" applyBorder="1" applyAlignment="1">
      <alignment horizontal="left" vertical="center" wrapText="1"/>
    </xf>
    <xf numFmtId="1" fontId="50" fillId="0" borderId="79" xfId="0" applyNumberFormat="1" applyFont="1" applyFill="1" applyBorder="1" applyAlignment="1">
      <alignment horizontal="center" vertical="center"/>
    </xf>
    <xf numFmtId="0" fontId="50" fillId="0" borderId="79" xfId="0" applyFont="1" applyFill="1" applyBorder="1" applyAlignment="1">
      <alignment horizontal="center" vertical="center"/>
    </xf>
    <xf numFmtId="1" fontId="50" fillId="0" borderId="129" xfId="0" applyNumberFormat="1" applyFont="1" applyFill="1" applyBorder="1" applyAlignment="1">
      <alignment horizontal="center" vertical="center"/>
    </xf>
    <xf numFmtId="1" fontId="49" fillId="0" borderId="130" xfId="0" applyNumberFormat="1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1" fontId="49" fillId="0" borderId="131" xfId="0" applyNumberFormat="1" applyFont="1" applyFill="1" applyBorder="1" applyAlignment="1">
      <alignment horizontal="center" vertical="center"/>
    </xf>
    <xf numFmtId="0" fontId="50" fillId="0" borderId="13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1" fontId="50" fillId="0" borderId="32" xfId="0" applyNumberFormat="1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1" fontId="50" fillId="0" borderId="82" xfId="0" applyNumberFormat="1" applyFont="1" applyFill="1" applyBorder="1" applyAlignment="1">
      <alignment horizontal="center" vertical="center"/>
    </xf>
    <xf numFmtId="1" fontId="49" fillId="0" borderId="133" xfId="0" applyNumberFormat="1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1" fontId="50" fillId="0" borderId="105" xfId="0" applyNumberFormat="1" applyFont="1" applyFill="1" applyBorder="1" applyAlignment="1">
      <alignment horizontal="center" vertical="center"/>
    </xf>
    <xf numFmtId="0" fontId="50" fillId="0" borderId="93" xfId="0" applyFont="1" applyFill="1" applyBorder="1" applyAlignment="1">
      <alignment horizontal="center" vertical="center"/>
    </xf>
    <xf numFmtId="1" fontId="50" fillId="0" borderId="135" xfId="0" applyNumberFormat="1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left"/>
    </xf>
    <xf numFmtId="1" fontId="50" fillId="0" borderId="44" xfId="0" applyNumberFormat="1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left"/>
    </xf>
    <xf numFmtId="0" fontId="49" fillId="0" borderId="136" xfId="0" applyFont="1" applyFill="1" applyBorder="1" applyAlignment="1">
      <alignment horizontal="left"/>
    </xf>
    <xf numFmtId="0" fontId="49" fillId="0" borderId="88" xfId="0" applyFont="1" applyFill="1" applyBorder="1" applyAlignment="1">
      <alignment horizontal="left" vertical="center"/>
    </xf>
    <xf numFmtId="0" fontId="61" fillId="0" borderId="88" xfId="0" applyFont="1" applyFill="1" applyBorder="1" applyAlignment="1">
      <alignment horizontal="left" vertical="center"/>
    </xf>
    <xf numFmtId="0" fontId="61" fillId="0" borderId="88" xfId="0" applyFont="1" applyFill="1" applyBorder="1" applyAlignment="1">
      <alignment vertical="center" wrapText="1"/>
    </xf>
    <xf numFmtId="0" fontId="61" fillId="0" borderId="87" xfId="0" applyFont="1" applyFill="1" applyBorder="1" applyAlignment="1">
      <alignment horizontal="left" vertical="center"/>
    </xf>
    <xf numFmtId="0" fontId="61" fillId="0" borderId="87" xfId="0" applyFont="1" applyFill="1" applyBorder="1" applyAlignment="1">
      <alignment vertical="center" wrapText="1"/>
    </xf>
    <xf numFmtId="1" fontId="50" fillId="0" borderId="86" xfId="0" applyNumberFormat="1" applyFont="1" applyFill="1" applyBorder="1" applyAlignment="1">
      <alignment horizontal="center" vertical="center"/>
    </xf>
    <xf numFmtId="0" fontId="50" fillId="0" borderId="137" xfId="0" applyFont="1" applyFill="1" applyBorder="1" applyAlignment="1">
      <alignment horizontal="center" vertical="center"/>
    </xf>
    <xf numFmtId="1" fontId="50" fillId="0" borderId="102" xfId="0" applyNumberFormat="1" applyFont="1" applyFill="1" applyBorder="1" applyAlignment="1">
      <alignment horizontal="center" vertical="center"/>
    </xf>
    <xf numFmtId="1" fontId="49" fillId="0" borderId="137" xfId="0" applyNumberFormat="1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 wrapText="1"/>
    </xf>
    <xf numFmtId="0" fontId="50" fillId="0" borderId="138" xfId="0" applyFont="1" applyFill="1" applyBorder="1" applyAlignment="1">
      <alignment horizontal="center" vertical="center"/>
    </xf>
    <xf numFmtId="1" fontId="50" fillId="0" borderId="45" xfId="0" applyNumberFormat="1" applyFont="1" applyFill="1" applyBorder="1" applyAlignment="1">
      <alignment horizontal="center" vertical="center"/>
    </xf>
    <xf numFmtId="1" fontId="50" fillId="0" borderId="139" xfId="0" applyNumberFormat="1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 wrapText="1"/>
    </xf>
    <xf numFmtId="0" fontId="50" fillId="0" borderId="88" xfId="0" applyFont="1" applyFill="1" applyBorder="1" applyAlignment="1">
      <alignment horizontal="center" vertical="center" wrapText="1"/>
    </xf>
    <xf numFmtId="0" fontId="50" fillId="0" borderId="87" xfId="0" applyFont="1" applyFill="1" applyBorder="1" applyAlignment="1">
      <alignment horizontal="center" vertical="center" wrapText="1"/>
    </xf>
    <xf numFmtId="1" fontId="50" fillId="0" borderId="133" xfId="0" applyNumberFormat="1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/>
    </xf>
    <xf numFmtId="0" fontId="49" fillId="0" borderId="130" xfId="0" applyFont="1" applyFill="1" applyBorder="1" applyAlignment="1">
      <alignment horizontal="left" vertical="center" wrapText="1"/>
    </xf>
    <xf numFmtId="0" fontId="49" fillId="0" borderId="84" xfId="0" applyFont="1" applyFill="1" applyBorder="1" applyAlignment="1">
      <alignment horizontal="left" vertical="center" wrapText="1"/>
    </xf>
    <xf numFmtId="0" fontId="50" fillId="0" borderId="98" xfId="0" applyFont="1" applyFill="1" applyBorder="1" applyAlignment="1">
      <alignment horizontal="left" vertical="center" wrapText="1"/>
    </xf>
    <xf numFmtId="0" fontId="60" fillId="0" borderId="81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vertical="center" wrapText="1"/>
    </xf>
    <xf numFmtId="1" fontId="50" fillId="0" borderId="66" xfId="0" applyNumberFormat="1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50" fillId="0" borderId="7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140" xfId="0" applyFont="1" applyFill="1" applyBorder="1" applyAlignment="1">
      <alignment/>
    </xf>
    <xf numFmtId="0" fontId="43" fillId="0" borderId="140" xfId="0" applyFont="1" applyFill="1" applyBorder="1" applyAlignment="1">
      <alignment/>
    </xf>
    <xf numFmtId="0" fontId="50" fillId="0" borderId="7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" fontId="50" fillId="0" borderId="125" xfId="0" applyNumberFormat="1" applyFont="1" applyFill="1" applyBorder="1" applyAlignment="1">
      <alignment horizontal="center" vertical="center" wrapText="1"/>
    </xf>
    <xf numFmtId="1" fontId="52" fillId="0" borderId="75" xfId="0" applyNumberFormat="1" applyFont="1" applyFill="1" applyBorder="1" applyAlignment="1">
      <alignment horizontal="center" vertical="center"/>
    </xf>
    <xf numFmtId="0" fontId="50" fillId="0" borderId="125" xfId="0" applyFont="1" applyFill="1" applyBorder="1" applyAlignment="1">
      <alignment horizontal="center" vertical="center" wrapText="1"/>
    </xf>
    <xf numFmtId="0" fontId="50" fillId="0" borderId="141" xfId="0" applyFont="1" applyFill="1" applyBorder="1" applyAlignment="1">
      <alignment horizontal="center" vertical="center" wrapText="1"/>
    </xf>
    <xf numFmtId="0" fontId="50" fillId="0" borderId="142" xfId="0" applyFont="1" applyFill="1" applyBorder="1" applyAlignment="1">
      <alignment horizontal="center" vertical="center" wrapText="1"/>
    </xf>
    <xf numFmtId="0" fontId="50" fillId="0" borderId="143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144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center" vertical="center" wrapText="1"/>
    </xf>
    <xf numFmtId="0" fontId="50" fillId="0" borderId="145" xfId="0" applyFont="1" applyFill="1" applyBorder="1" applyAlignment="1">
      <alignment horizontal="center" vertical="center" wrapText="1"/>
    </xf>
    <xf numFmtId="0" fontId="50" fillId="0" borderId="146" xfId="0" applyFont="1" applyFill="1" applyBorder="1" applyAlignment="1">
      <alignment horizontal="center" vertical="center" wrapText="1"/>
    </xf>
    <xf numFmtId="0" fontId="50" fillId="0" borderId="134" xfId="0" applyFont="1" applyFill="1" applyBorder="1" applyAlignment="1">
      <alignment horizontal="center" vertical="center" wrapText="1"/>
    </xf>
    <xf numFmtId="0" fontId="50" fillId="0" borderId="147" xfId="0" applyFont="1" applyFill="1" applyBorder="1" applyAlignment="1">
      <alignment horizontal="center" vertical="center" wrapText="1"/>
    </xf>
    <xf numFmtId="0" fontId="50" fillId="0" borderId="98" xfId="0" applyFont="1" applyFill="1" applyBorder="1" applyAlignment="1">
      <alignment horizontal="center" vertical="center" wrapText="1"/>
    </xf>
    <xf numFmtId="0" fontId="50" fillId="0" borderId="136" xfId="0" applyFont="1" applyFill="1" applyBorder="1" applyAlignment="1">
      <alignment horizontal="center" vertical="center" wrapText="1"/>
    </xf>
    <xf numFmtId="1" fontId="50" fillId="0" borderId="148" xfId="0" applyNumberFormat="1" applyFont="1" applyFill="1" applyBorder="1" applyAlignment="1">
      <alignment horizontal="center" vertical="center"/>
    </xf>
    <xf numFmtId="1" fontId="52" fillId="0" borderId="66" xfId="0" applyNumberFormat="1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center" vertical="top" wrapText="1"/>
    </xf>
    <xf numFmtId="0" fontId="50" fillId="0" borderId="98" xfId="0" applyFont="1" applyFill="1" applyBorder="1" applyAlignment="1">
      <alignment horizontal="center" vertical="top" wrapText="1"/>
    </xf>
    <xf numFmtId="0" fontId="49" fillId="0" borderId="147" xfId="0" applyFont="1" applyFill="1" applyBorder="1" applyAlignment="1">
      <alignment horizontal="left" vertical="center" wrapText="1"/>
    </xf>
    <xf numFmtId="0" fontId="49" fillId="0" borderId="149" xfId="0" applyFont="1" applyFill="1" applyBorder="1" applyAlignment="1">
      <alignment horizontal="left" wrapText="1"/>
    </xf>
    <xf numFmtId="0" fontId="49" fillId="0" borderId="88" xfId="0" applyFont="1" applyFill="1" applyBorder="1" applyAlignment="1">
      <alignment horizontal="left" vertical="center" wrapText="1"/>
    </xf>
    <xf numFmtId="0" fontId="49" fillId="0" borderId="150" xfId="0" applyFont="1" applyFill="1" applyBorder="1" applyAlignment="1">
      <alignment horizontal="left" vertical="center" wrapText="1"/>
    </xf>
    <xf numFmtId="0" fontId="50" fillId="0" borderId="88" xfId="0" applyFont="1" applyFill="1" applyBorder="1" applyAlignment="1">
      <alignment horizontal="left" wrapText="1"/>
    </xf>
    <xf numFmtId="0" fontId="62" fillId="0" borderId="108" xfId="0" applyFont="1" applyFill="1" applyBorder="1" applyAlignment="1">
      <alignment vertical="center" wrapText="1"/>
    </xf>
    <xf numFmtId="0" fontId="49" fillId="0" borderId="81" xfId="0" applyFont="1" applyFill="1" applyBorder="1" applyAlignment="1">
      <alignment horizontal="center" vertical="center" wrapText="1"/>
    </xf>
    <xf numFmtId="0" fontId="50" fillId="0" borderId="81" xfId="0" applyFont="1" applyFill="1" applyBorder="1" applyAlignment="1">
      <alignment horizontal="left" vertical="center" wrapText="1"/>
    </xf>
    <xf numFmtId="0" fontId="50" fillId="0" borderId="147" xfId="0" applyFont="1" applyFill="1" applyBorder="1" applyAlignment="1">
      <alignment horizontal="left" vertical="center" wrapText="1"/>
    </xf>
    <xf numFmtId="0" fontId="60" fillId="0" borderId="81" xfId="0" applyFont="1" applyFill="1" applyBorder="1" applyAlignment="1">
      <alignment vertical="center" wrapText="1"/>
    </xf>
    <xf numFmtId="0" fontId="61" fillId="0" borderId="88" xfId="0" applyFont="1" applyFill="1" applyBorder="1" applyAlignment="1">
      <alignment horizontal="center" vertical="center"/>
    </xf>
    <xf numFmtId="0" fontId="61" fillId="0" borderId="87" xfId="0" applyFont="1" applyFill="1" applyBorder="1" applyAlignment="1">
      <alignment horizontal="center" vertical="center"/>
    </xf>
    <xf numFmtId="0" fontId="60" fillId="0" borderId="151" xfId="0" applyFont="1" applyFill="1" applyBorder="1" applyAlignment="1">
      <alignment horizontal="left" vertical="center" wrapText="1"/>
    </xf>
    <xf numFmtId="0" fontId="49" fillId="0" borderId="75" xfId="0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horizontal="left" vertical="center" wrapText="1"/>
    </xf>
    <xf numFmtId="0" fontId="50" fillId="0" borderId="152" xfId="0" applyFont="1" applyFill="1" applyBorder="1" applyAlignment="1">
      <alignment horizontal="center" vertical="center"/>
    </xf>
    <xf numFmtId="0" fontId="49" fillId="0" borderId="153" xfId="0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/>
    </xf>
    <xf numFmtId="0" fontId="61" fillId="0" borderId="137" xfId="0" applyFont="1" applyFill="1" applyBorder="1" applyAlignment="1">
      <alignment horizontal="left" vertical="center" wrapText="1"/>
    </xf>
    <xf numFmtId="0" fontId="61" fillId="0" borderId="82" xfId="0" applyFont="1" applyFill="1" applyBorder="1" applyAlignment="1">
      <alignment horizontal="left" vertical="center" wrapText="1"/>
    </xf>
    <xf numFmtId="0" fontId="60" fillId="0" borderId="102" xfId="0" applyFont="1" applyFill="1" applyBorder="1" applyAlignment="1">
      <alignment horizontal="center" vertical="center"/>
    </xf>
    <xf numFmtId="0" fontId="50" fillId="0" borderId="105" xfId="0" applyFont="1" applyFill="1" applyBorder="1" applyAlignment="1">
      <alignment vertical="top" wrapText="1"/>
    </xf>
    <xf numFmtId="0" fontId="50" fillId="0" borderId="82" xfId="0" applyFont="1" applyFill="1" applyBorder="1" applyAlignment="1">
      <alignment wrapText="1"/>
    </xf>
    <xf numFmtId="0" fontId="50" fillId="0" borderId="116" xfId="0" applyFont="1" applyFill="1" applyBorder="1" applyAlignment="1">
      <alignment horizontal="center" vertical="center" wrapText="1"/>
    </xf>
    <xf numFmtId="0" fontId="50" fillId="0" borderId="87" xfId="0" applyFont="1" applyFill="1" applyBorder="1" applyAlignment="1">
      <alignment horizontal="left" wrapText="1"/>
    </xf>
    <xf numFmtId="0" fontId="49" fillId="0" borderId="154" xfId="0" applyFont="1" applyFill="1" applyBorder="1" applyAlignment="1">
      <alignment horizontal="left" vertical="center" wrapText="1"/>
    </xf>
    <xf numFmtId="0" fontId="50" fillId="0" borderId="155" xfId="0" applyFont="1" applyFill="1" applyBorder="1" applyAlignment="1">
      <alignment horizontal="center" vertical="center"/>
    </xf>
    <xf numFmtId="0" fontId="49" fillId="0" borderId="147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vertical="center" wrapText="1"/>
    </xf>
    <xf numFmtId="1" fontId="50" fillId="0" borderId="149" xfId="0" applyNumberFormat="1" applyFont="1" applyFill="1" applyBorder="1" applyAlignment="1">
      <alignment horizontal="center" vertical="center"/>
    </xf>
    <xf numFmtId="1" fontId="50" fillId="0" borderId="150" xfId="0" applyNumberFormat="1" applyFont="1" applyFill="1" applyBorder="1" applyAlignment="1">
      <alignment horizontal="center" vertical="center"/>
    </xf>
    <xf numFmtId="1" fontId="50" fillId="0" borderId="156" xfId="0" applyNumberFormat="1" applyFont="1" applyFill="1" applyBorder="1" applyAlignment="1">
      <alignment horizontal="center" vertical="center"/>
    </xf>
    <xf numFmtId="1" fontId="49" fillId="0" borderId="84" xfId="0" applyNumberFormat="1" applyFont="1" applyFill="1" applyBorder="1" applyAlignment="1">
      <alignment horizontal="center" vertical="center"/>
    </xf>
    <xf numFmtId="1" fontId="49" fillId="0" borderId="157" xfId="0" applyNumberFormat="1" applyFont="1" applyFill="1" applyBorder="1" applyAlignment="1">
      <alignment horizontal="center" vertical="center"/>
    </xf>
    <xf numFmtId="1" fontId="50" fillId="0" borderId="158" xfId="0" applyNumberFormat="1" applyFont="1" applyFill="1" applyBorder="1" applyAlignment="1">
      <alignment horizontal="center" vertical="center"/>
    </xf>
    <xf numFmtId="1" fontId="50" fillId="0" borderId="159" xfId="0" applyNumberFormat="1" applyFont="1" applyFill="1" applyBorder="1" applyAlignment="1">
      <alignment horizontal="center" vertical="center"/>
    </xf>
    <xf numFmtId="1" fontId="50" fillId="0" borderId="160" xfId="0" applyNumberFormat="1" applyFont="1" applyFill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 wrapText="1"/>
    </xf>
    <xf numFmtId="0" fontId="50" fillId="0" borderId="87" xfId="0" applyFont="1" applyFill="1" applyBorder="1" applyAlignment="1">
      <alignment horizontal="center" vertical="top" wrapText="1"/>
    </xf>
    <xf numFmtId="0" fontId="50" fillId="0" borderId="82" xfId="0" applyFont="1" applyFill="1" applyBorder="1" applyAlignment="1">
      <alignment horizontal="left" vertical="center" wrapText="1"/>
    </xf>
    <xf numFmtId="0" fontId="50" fillId="0" borderId="151" xfId="0" applyFont="1" applyFill="1" applyBorder="1" applyAlignment="1">
      <alignment horizontal="center" vertical="center" wrapText="1"/>
    </xf>
    <xf numFmtId="0" fontId="50" fillId="0" borderId="161" xfId="0" applyFont="1" applyFill="1" applyBorder="1" applyAlignment="1">
      <alignment horizontal="left" vertical="center" wrapText="1"/>
    </xf>
    <xf numFmtId="0" fontId="50" fillId="0" borderId="137" xfId="0" applyFont="1" applyFill="1" applyBorder="1" applyAlignment="1">
      <alignment horizontal="left" vertical="center" wrapText="1"/>
    </xf>
    <xf numFmtId="1" fontId="50" fillId="0" borderId="162" xfId="0" applyNumberFormat="1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left" vertical="center" wrapText="1"/>
    </xf>
    <xf numFmtId="0" fontId="50" fillId="0" borderId="158" xfId="0" applyFont="1" applyFill="1" applyBorder="1" applyAlignment="1">
      <alignment horizontal="center" vertical="center" wrapText="1"/>
    </xf>
    <xf numFmtId="0" fontId="50" fillId="0" borderId="85" xfId="0" applyFont="1" applyFill="1" applyBorder="1" applyAlignment="1">
      <alignment horizontal="left" vertical="center" wrapText="1"/>
    </xf>
    <xf numFmtId="1" fontId="50" fillId="0" borderId="136" xfId="0" applyNumberFormat="1" applyFont="1" applyFill="1" applyBorder="1" applyAlignment="1">
      <alignment horizontal="center" vertical="center"/>
    </xf>
    <xf numFmtId="0" fontId="50" fillId="0" borderId="153" xfId="0" applyFont="1" applyFill="1" applyBorder="1" applyAlignment="1">
      <alignment horizontal="center" vertical="center"/>
    </xf>
    <xf numFmtId="0" fontId="50" fillId="0" borderId="158" xfId="0" applyFont="1" applyFill="1" applyBorder="1" applyAlignment="1">
      <alignment horizontal="center" vertical="center"/>
    </xf>
    <xf numFmtId="0" fontId="50" fillId="0" borderId="159" xfId="0" applyFont="1" applyFill="1" applyBorder="1" applyAlignment="1">
      <alignment horizontal="center" vertical="center"/>
    </xf>
    <xf numFmtId="1" fontId="50" fillId="0" borderId="163" xfId="0" applyNumberFormat="1" applyFont="1" applyFill="1" applyBorder="1" applyAlignment="1">
      <alignment horizontal="center" vertical="center"/>
    </xf>
    <xf numFmtId="1" fontId="49" fillId="0" borderId="130" xfId="0" applyNumberFormat="1" applyFont="1" applyFill="1" applyBorder="1" applyAlignment="1">
      <alignment/>
    </xf>
    <xf numFmtId="1" fontId="49" fillId="0" borderId="90" xfId="0" applyNumberFormat="1" applyFont="1" applyFill="1" applyBorder="1" applyAlignment="1">
      <alignment/>
    </xf>
    <xf numFmtId="1" fontId="49" fillId="0" borderId="158" xfId="0" applyNumberFormat="1" applyFont="1" applyFill="1" applyBorder="1" applyAlignment="1">
      <alignment/>
    </xf>
    <xf numFmtId="1" fontId="50" fillId="0" borderId="147" xfId="0" applyNumberFormat="1" applyFont="1" applyFill="1" applyBorder="1" applyAlignment="1">
      <alignment horizontal="center" vertical="center"/>
    </xf>
    <xf numFmtId="1" fontId="49" fillId="0" borderId="88" xfId="0" applyNumberFormat="1" applyFont="1" applyFill="1" applyBorder="1" applyAlignment="1">
      <alignment/>
    </xf>
    <xf numFmtId="1" fontId="50" fillId="0" borderId="164" xfId="0" applyNumberFormat="1" applyFont="1" applyFill="1" applyBorder="1" applyAlignment="1">
      <alignment horizontal="center" vertical="center"/>
    </xf>
    <xf numFmtId="1" fontId="50" fillId="0" borderId="154" xfId="0" applyNumberFormat="1" applyFont="1" applyFill="1" applyBorder="1" applyAlignment="1">
      <alignment horizontal="center" vertical="center"/>
    </xf>
    <xf numFmtId="1" fontId="50" fillId="0" borderId="165" xfId="0" applyNumberFormat="1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 wrapText="1"/>
    </xf>
    <xf numFmtId="1" fontId="49" fillId="0" borderId="166" xfId="0" applyNumberFormat="1" applyFont="1" applyFill="1" applyBorder="1" applyAlignment="1">
      <alignment horizontal="center" vertical="center"/>
    </xf>
    <xf numFmtId="1" fontId="50" fillId="0" borderId="92" xfId="0" applyNumberFormat="1" applyFont="1" applyFill="1" applyBorder="1" applyAlignment="1">
      <alignment horizontal="center" vertical="center" wrapText="1"/>
    </xf>
    <xf numFmtId="1" fontId="50" fillId="0" borderId="149" xfId="0" applyNumberFormat="1" applyFont="1" applyFill="1" applyBorder="1" applyAlignment="1">
      <alignment horizontal="center" vertical="center" wrapText="1"/>
    </xf>
    <xf numFmtId="1" fontId="50" fillId="0" borderId="150" xfId="0" applyNumberFormat="1" applyFont="1" applyFill="1" applyBorder="1" applyAlignment="1">
      <alignment horizontal="center" vertical="center" wrapText="1"/>
    </xf>
    <xf numFmtId="1" fontId="50" fillId="0" borderId="167" xfId="0" applyNumberFormat="1" applyFont="1" applyFill="1" applyBorder="1" applyAlignment="1">
      <alignment horizontal="center" vertical="center" wrapText="1"/>
    </xf>
    <xf numFmtId="1" fontId="50" fillId="0" borderId="34" xfId="0" applyNumberFormat="1" applyFont="1" applyFill="1" applyBorder="1" applyAlignment="1">
      <alignment horizontal="center" vertical="center" wrapText="1"/>
    </xf>
    <xf numFmtId="1" fontId="50" fillId="0" borderId="168" xfId="0" applyNumberFormat="1" applyFont="1" applyFill="1" applyBorder="1" applyAlignment="1">
      <alignment horizontal="center" vertical="center" wrapText="1"/>
    </xf>
    <xf numFmtId="1" fontId="50" fillId="0" borderId="169" xfId="0" applyNumberFormat="1" applyFont="1" applyFill="1" applyBorder="1" applyAlignment="1">
      <alignment horizontal="center" vertical="center" wrapText="1"/>
    </xf>
    <xf numFmtId="1" fontId="49" fillId="0" borderId="170" xfId="0" applyNumberFormat="1" applyFont="1" applyFill="1" applyBorder="1" applyAlignment="1">
      <alignment horizontal="center" vertical="center"/>
    </xf>
    <xf numFmtId="1" fontId="50" fillId="0" borderId="167" xfId="0" applyNumberFormat="1" applyFont="1" applyFill="1" applyBorder="1" applyAlignment="1">
      <alignment horizontal="center" vertical="center"/>
    </xf>
    <xf numFmtId="1" fontId="50" fillId="0" borderId="171" xfId="0" applyNumberFormat="1" applyFont="1" applyFill="1" applyBorder="1" applyAlignment="1">
      <alignment horizontal="center" vertical="center"/>
    </xf>
    <xf numFmtId="1" fontId="49" fillId="0" borderId="142" xfId="0" applyNumberFormat="1" applyFont="1" applyFill="1" applyBorder="1" applyAlignment="1">
      <alignment horizontal="center" vertical="center"/>
    </xf>
    <xf numFmtId="1" fontId="49" fillId="0" borderId="78" xfId="0" applyNumberFormat="1" applyFont="1" applyFill="1" applyBorder="1" applyAlignment="1">
      <alignment horizontal="center" vertical="center"/>
    </xf>
    <xf numFmtId="0" fontId="57" fillId="0" borderId="88" xfId="0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center" wrapText="1"/>
    </xf>
    <xf numFmtId="0" fontId="49" fillId="0" borderId="147" xfId="0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 wrapText="1"/>
    </xf>
    <xf numFmtId="0" fontId="57" fillId="0" borderId="90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0" fontId="57" fillId="0" borderId="82" xfId="0" applyFont="1" applyFill="1" applyBorder="1" applyAlignment="1">
      <alignment horizontal="center" vertical="center" wrapText="1"/>
    </xf>
    <xf numFmtId="0" fontId="50" fillId="0" borderId="172" xfId="0" applyFont="1" applyFill="1" applyBorder="1" applyAlignment="1">
      <alignment horizontal="center" vertical="center" wrapText="1"/>
    </xf>
    <xf numFmtId="0" fontId="58" fillId="0" borderId="88" xfId="0" applyFont="1" applyFill="1" applyBorder="1" applyAlignment="1">
      <alignment horizontal="center" vertical="center" wrapText="1"/>
    </xf>
    <xf numFmtId="0" fontId="58" fillId="0" borderId="87" xfId="0" applyFont="1" applyFill="1" applyBorder="1" applyAlignment="1">
      <alignment horizontal="center" vertical="center" wrapText="1"/>
    </xf>
    <xf numFmtId="0" fontId="49" fillId="0" borderId="82" xfId="0" applyFont="1" applyFill="1" applyBorder="1" applyAlignment="1">
      <alignment horizontal="center" vertical="center" wrapText="1"/>
    </xf>
    <xf numFmtId="1" fontId="49" fillId="0" borderId="173" xfId="0" applyNumberFormat="1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 wrapText="1"/>
    </xf>
    <xf numFmtId="0" fontId="58" fillId="0" borderId="81" xfId="0" applyFont="1" applyFill="1" applyBorder="1" applyAlignment="1">
      <alignment horizontal="center" vertical="center" wrapText="1"/>
    </xf>
    <xf numFmtId="0" fontId="62" fillId="0" borderId="174" xfId="0" applyFont="1" applyFill="1" applyBorder="1" applyAlignment="1">
      <alignment vertical="center" wrapText="1"/>
    </xf>
    <xf numFmtId="0" fontId="60" fillId="0" borderId="83" xfId="0" applyFont="1" applyFill="1" applyBorder="1" applyAlignment="1">
      <alignment horizontal="center" vertical="center"/>
    </xf>
    <xf numFmtId="0" fontId="61" fillId="0" borderId="85" xfId="0" applyFont="1" applyFill="1" applyBorder="1" applyAlignment="1">
      <alignment horizontal="left" vertical="center" wrapText="1"/>
    </xf>
    <xf numFmtId="0" fontId="61" fillId="0" borderId="81" xfId="0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1" fontId="50" fillId="0" borderId="175" xfId="0" applyNumberFormat="1" applyFont="1" applyFill="1" applyBorder="1" applyAlignment="1">
      <alignment horizontal="center" vertical="center"/>
    </xf>
    <xf numFmtId="0" fontId="60" fillId="0" borderId="84" xfId="0" applyFont="1" applyFill="1" applyBorder="1" applyAlignment="1">
      <alignment horizontal="center" vertical="center"/>
    </xf>
    <xf numFmtId="0" fontId="50" fillId="0" borderId="158" xfId="0" applyNumberFormat="1" applyFont="1" applyFill="1" applyBorder="1" applyAlignment="1">
      <alignment horizontal="center" vertical="center"/>
    </xf>
    <xf numFmtId="0" fontId="50" fillId="0" borderId="98" xfId="0" applyNumberFormat="1" applyFont="1" applyFill="1" applyBorder="1" applyAlignment="1">
      <alignment horizontal="center" vertical="center"/>
    </xf>
    <xf numFmtId="0" fontId="19" fillId="0" borderId="17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 wrapText="1"/>
    </xf>
    <xf numFmtId="0" fontId="63" fillId="0" borderId="129" xfId="0" applyFont="1" applyFill="1" applyBorder="1" applyAlignment="1">
      <alignment vertical="center" wrapText="1"/>
    </xf>
    <xf numFmtId="0" fontId="63" fillId="0" borderId="177" xfId="0" applyFont="1" applyFill="1" applyBorder="1" applyAlignment="1">
      <alignment vertical="center" wrapText="1"/>
    </xf>
    <xf numFmtId="0" fontId="63" fillId="0" borderId="145" xfId="0" applyFont="1" applyFill="1" applyBorder="1" applyAlignment="1">
      <alignment vertical="center" wrapText="1"/>
    </xf>
    <xf numFmtId="0" fontId="63" fillId="0" borderId="98" xfId="0" applyFont="1" applyFill="1" applyBorder="1" applyAlignment="1">
      <alignment vertical="center" wrapText="1"/>
    </xf>
    <xf numFmtId="0" fontId="63" fillId="0" borderId="90" xfId="0" applyFont="1" applyFill="1" applyBorder="1" applyAlignment="1">
      <alignment vertical="center" wrapText="1"/>
    </xf>
    <xf numFmtId="0" fontId="63" fillId="0" borderId="136" xfId="0" applyFont="1" applyFill="1" applyBorder="1" applyAlignment="1">
      <alignment vertical="center" wrapText="1"/>
    </xf>
    <xf numFmtId="0" fontId="60" fillId="0" borderId="90" xfId="0" applyFont="1" applyFill="1" applyBorder="1" applyAlignment="1">
      <alignment vertical="center" wrapText="1"/>
    </xf>
    <xf numFmtId="0" fontId="60" fillId="0" borderId="80" xfId="0" applyFont="1" applyFill="1" applyBorder="1" applyAlignment="1">
      <alignment vertical="center" wrapText="1"/>
    </xf>
    <xf numFmtId="0" fontId="49" fillId="0" borderId="79" xfId="0" applyFont="1" applyFill="1" applyBorder="1" applyAlignment="1">
      <alignment horizontal="left" vertical="center" wrapText="1"/>
    </xf>
    <xf numFmtId="0" fontId="49" fillId="0" borderId="75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left" vertical="center" wrapText="1"/>
    </xf>
    <xf numFmtId="0" fontId="49" fillId="0" borderId="98" xfId="0" applyFont="1" applyFill="1" applyBorder="1" applyAlignment="1">
      <alignment horizontal="left" vertical="center" wrapText="1"/>
    </xf>
    <xf numFmtId="0" fontId="49" fillId="0" borderId="129" xfId="0" applyFont="1" applyFill="1" applyBorder="1" applyAlignment="1">
      <alignment horizontal="left" vertical="center" wrapText="1"/>
    </xf>
    <xf numFmtId="0" fontId="63" fillId="0" borderId="164" xfId="0" applyFont="1" applyFill="1" applyBorder="1" applyAlignment="1">
      <alignment vertical="center" wrapText="1"/>
    </xf>
    <xf numFmtId="1" fontId="50" fillId="0" borderId="178" xfId="0" applyNumberFormat="1" applyFont="1" applyFill="1" applyBorder="1" applyAlignment="1">
      <alignment horizontal="center" vertical="center" textRotation="90"/>
    </xf>
    <xf numFmtId="1" fontId="50" fillId="0" borderId="179" xfId="0" applyNumberFormat="1" applyFont="1" applyFill="1" applyBorder="1" applyAlignment="1">
      <alignment horizontal="center" vertical="center" textRotation="90"/>
    </xf>
    <xf numFmtId="1" fontId="50" fillId="0" borderId="137" xfId="0" applyNumberFormat="1" applyFont="1" applyFill="1" applyBorder="1" applyAlignment="1">
      <alignment horizontal="center" vertical="center" textRotation="90"/>
    </xf>
    <xf numFmtId="1" fontId="50" fillId="0" borderId="180" xfId="0" applyNumberFormat="1" applyFont="1" applyFill="1" applyBorder="1" applyAlignment="1">
      <alignment horizontal="center" vertical="center" textRotation="90"/>
    </xf>
    <xf numFmtId="1" fontId="50" fillId="0" borderId="17" xfId="0" applyNumberFormat="1" applyFont="1" applyFill="1" applyBorder="1" applyAlignment="1">
      <alignment horizontal="center" vertical="center" textRotation="90"/>
    </xf>
    <xf numFmtId="1" fontId="50" fillId="0" borderId="146" xfId="0" applyNumberFormat="1" applyFont="1" applyFill="1" applyBorder="1" applyAlignment="1">
      <alignment horizontal="center" vertical="center" textRotation="90"/>
    </xf>
    <xf numFmtId="1" fontId="50" fillId="0" borderId="181" xfId="0" applyNumberFormat="1" applyFont="1" applyFill="1" applyBorder="1" applyAlignment="1">
      <alignment horizontal="center" vertical="center" textRotation="90"/>
    </xf>
    <xf numFmtId="1" fontId="50" fillId="0" borderId="158" xfId="0" applyNumberFormat="1" applyFont="1" applyFill="1" applyBorder="1" applyAlignment="1">
      <alignment horizontal="center" vertical="center" textRotation="90"/>
    </xf>
    <xf numFmtId="1" fontId="50" fillId="0" borderId="182" xfId="0" applyNumberFormat="1" applyFont="1" applyFill="1" applyBorder="1" applyAlignment="1">
      <alignment horizontal="center" vertical="center" textRotation="90"/>
    </xf>
    <xf numFmtId="1" fontId="50" fillId="0" borderId="183" xfId="0" applyNumberFormat="1" applyFont="1" applyFill="1" applyBorder="1" applyAlignment="1">
      <alignment horizontal="center" vertical="center" textRotation="90"/>
    </xf>
    <xf numFmtId="1" fontId="50" fillId="0" borderId="184" xfId="0" applyNumberFormat="1" applyFont="1" applyFill="1" applyBorder="1" applyAlignment="1">
      <alignment horizontal="center" vertical="center" textRotation="90"/>
    </xf>
    <xf numFmtId="1" fontId="50" fillId="0" borderId="185" xfId="0" applyNumberFormat="1" applyFont="1" applyFill="1" applyBorder="1" applyAlignment="1">
      <alignment horizontal="center" vertical="center" textRotation="90"/>
    </xf>
    <xf numFmtId="1" fontId="50" fillId="0" borderId="186" xfId="0" applyNumberFormat="1" applyFont="1" applyFill="1" applyBorder="1" applyAlignment="1">
      <alignment horizontal="center" vertical="center" textRotation="90"/>
    </xf>
    <xf numFmtId="1" fontId="50" fillId="0" borderId="187" xfId="0" applyNumberFormat="1" applyFont="1" applyFill="1" applyBorder="1" applyAlignment="1">
      <alignment horizontal="center" vertical="center" textRotation="90"/>
    </xf>
    <xf numFmtId="1" fontId="50" fillId="0" borderId="188" xfId="0" applyNumberFormat="1" applyFont="1" applyFill="1" applyBorder="1" applyAlignment="1">
      <alignment horizontal="center" vertical="center" textRotation="90"/>
    </xf>
    <xf numFmtId="1" fontId="50" fillId="0" borderId="189" xfId="0" applyNumberFormat="1" applyFont="1" applyFill="1" applyBorder="1" applyAlignment="1">
      <alignment horizontal="center" vertical="center" textRotation="90"/>
    </xf>
    <xf numFmtId="0" fontId="50" fillId="0" borderId="190" xfId="0" applyFont="1" applyFill="1" applyBorder="1" applyAlignment="1">
      <alignment horizontal="center"/>
    </xf>
    <xf numFmtId="0" fontId="50" fillId="0" borderId="66" xfId="0" applyFont="1" applyFill="1" applyBorder="1" applyAlignment="1">
      <alignment horizontal="center"/>
    </xf>
    <xf numFmtId="0" fontId="50" fillId="0" borderId="191" xfId="0" applyFont="1" applyFill="1" applyBorder="1" applyAlignment="1">
      <alignment horizontal="center"/>
    </xf>
    <xf numFmtId="0" fontId="50" fillId="0" borderId="192" xfId="0" applyFont="1" applyFill="1" applyBorder="1" applyAlignment="1">
      <alignment horizontal="center"/>
    </xf>
    <xf numFmtId="0" fontId="50" fillId="0" borderId="193" xfId="0" applyFont="1" applyFill="1" applyBorder="1" applyAlignment="1">
      <alignment horizontal="center"/>
    </xf>
    <xf numFmtId="0" fontId="50" fillId="0" borderId="194" xfId="0" applyFont="1" applyFill="1" applyBorder="1" applyAlignment="1">
      <alignment horizontal="center"/>
    </xf>
    <xf numFmtId="0" fontId="50" fillId="0" borderId="195" xfId="0" applyFont="1" applyFill="1" applyBorder="1" applyAlignment="1">
      <alignment horizontal="center"/>
    </xf>
    <xf numFmtId="0" fontId="50" fillId="0" borderId="139" xfId="0" applyFont="1" applyFill="1" applyBorder="1" applyAlignment="1">
      <alignment horizontal="center"/>
    </xf>
    <xf numFmtId="0" fontId="50" fillId="0" borderId="196" xfId="0" applyFont="1" applyFill="1" applyBorder="1" applyAlignment="1">
      <alignment horizontal="center"/>
    </xf>
    <xf numFmtId="0" fontId="50" fillId="0" borderId="197" xfId="0" applyFont="1" applyFill="1" applyBorder="1" applyAlignment="1">
      <alignment horizontal="center"/>
    </xf>
    <xf numFmtId="0" fontId="50" fillId="0" borderId="198" xfId="0" applyFont="1" applyFill="1" applyBorder="1" applyAlignment="1">
      <alignment horizontal="center"/>
    </xf>
    <xf numFmtId="1" fontId="50" fillId="0" borderId="199" xfId="0" applyNumberFormat="1" applyFont="1" applyFill="1" applyBorder="1" applyAlignment="1">
      <alignment horizontal="center" vertical="center"/>
    </xf>
    <xf numFmtId="1" fontId="50" fillId="0" borderId="200" xfId="0" applyNumberFormat="1" applyFont="1" applyFill="1" applyBorder="1" applyAlignment="1">
      <alignment horizontal="center" vertical="center"/>
    </xf>
    <xf numFmtId="1" fontId="50" fillId="0" borderId="195" xfId="0" applyNumberFormat="1" applyFont="1" applyFill="1" applyBorder="1" applyAlignment="1">
      <alignment horizontal="center" vertical="center"/>
    </xf>
    <xf numFmtId="1" fontId="50" fillId="0" borderId="201" xfId="0" applyNumberFormat="1" applyFont="1" applyFill="1" applyBorder="1" applyAlignment="1">
      <alignment horizontal="center" vertical="center"/>
    </xf>
    <xf numFmtId="1" fontId="50" fillId="0" borderId="202" xfId="0" applyNumberFormat="1" applyFont="1" applyFill="1" applyBorder="1" applyAlignment="1">
      <alignment horizontal="center" vertical="center"/>
    </xf>
    <xf numFmtId="1" fontId="50" fillId="0" borderId="180" xfId="0" applyNumberFormat="1" applyFont="1" applyFill="1" applyBorder="1" applyAlignment="1">
      <alignment horizontal="center" vertical="center"/>
    </xf>
    <xf numFmtId="1" fontId="50" fillId="0" borderId="198" xfId="0" applyNumberFormat="1" applyFont="1" applyFill="1" applyBorder="1" applyAlignment="1">
      <alignment horizontal="center" vertical="center"/>
    </xf>
    <xf numFmtId="1" fontId="50" fillId="0" borderId="192" xfId="0" applyNumberFormat="1" applyFont="1" applyFill="1" applyBorder="1" applyAlignment="1">
      <alignment horizontal="center" vertical="center"/>
    </xf>
    <xf numFmtId="1" fontId="50" fillId="0" borderId="190" xfId="0" applyNumberFormat="1" applyFont="1" applyFill="1" applyBorder="1" applyAlignment="1">
      <alignment horizontal="center" vertical="center"/>
    </xf>
    <xf numFmtId="1" fontId="50" fillId="0" borderId="203" xfId="0" applyNumberFormat="1" applyFont="1" applyFill="1" applyBorder="1" applyAlignment="1">
      <alignment horizontal="center" vertical="center"/>
    </xf>
    <xf numFmtId="1" fontId="50" fillId="0" borderId="39" xfId="0" applyNumberFormat="1" applyFont="1" applyFill="1" applyBorder="1" applyAlignment="1">
      <alignment horizontal="center" vertical="center"/>
    </xf>
    <xf numFmtId="1" fontId="50" fillId="0" borderId="185" xfId="0" applyNumberFormat="1" applyFont="1" applyFill="1" applyBorder="1" applyAlignment="1">
      <alignment horizontal="center" vertical="center"/>
    </xf>
    <xf numFmtId="1" fontId="50" fillId="0" borderId="188" xfId="0" applyNumberFormat="1" applyFont="1" applyFill="1" applyBorder="1" applyAlignment="1">
      <alignment horizontal="center" vertical="center"/>
    </xf>
    <xf numFmtId="1" fontId="50" fillId="0" borderId="151" xfId="0" applyNumberFormat="1" applyFont="1" applyFill="1" applyBorder="1" applyAlignment="1">
      <alignment horizontal="center" vertical="center"/>
    </xf>
    <xf numFmtId="1" fontId="50" fillId="0" borderId="124" xfId="0" applyNumberFormat="1" applyFont="1" applyFill="1" applyBorder="1" applyAlignment="1">
      <alignment horizontal="center" vertical="center"/>
    </xf>
    <xf numFmtId="1" fontId="50" fillId="0" borderId="204" xfId="0" applyNumberFormat="1" applyFont="1" applyFill="1" applyBorder="1" applyAlignment="1">
      <alignment horizontal="center" vertical="center"/>
    </xf>
    <xf numFmtId="1" fontId="50" fillId="0" borderId="205" xfId="0" applyNumberFormat="1" applyFont="1" applyFill="1" applyBorder="1" applyAlignment="1">
      <alignment horizontal="center" vertical="center"/>
    </xf>
    <xf numFmtId="1" fontId="49" fillId="0" borderId="176" xfId="0" applyNumberFormat="1" applyFont="1" applyFill="1" applyBorder="1" applyAlignment="1">
      <alignment horizontal="center" vertical="center"/>
    </xf>
    <xf numFmtId="1" fontId="49" fillId="0" borderId="128" xfId="0" applyNumberFormat="1" applyFont="1" applyFill="1" applyBorder="1" applyAlignment="1">
      <alignment horizontal="center" vertical="center"/>
    </xf>
    <xf numFmtId="1" fontId="49" fillId="0" borderId="205" xfId="0" applyNumberFormat="1" applyFont="1" applyFill="1" applyBorder="1" applyAlignment="1">
      <alignment horizontal="center" vertical="center"/>
    </xf>
    <xf numFmtId="1" fontId="49" fillId="0" borderId="134" xfId="0" applyNumberFormat="1" applyFont="1" applyFill="1" applyBorder="1" applyAlignment="1">
      <alignment horizontal="center" vertical="center"/>
    </xf>
    <xf numFmtId="1" fontId="49" fillId="0" borderId="183" xfId="0" applyNumberFormat="1" applyFont="1" applyFill="1" applyBorder="1" applyAlignment="1">
      <alignment horizontal="center" vertical="center"/>
    </xf>
    <xf numFmtId="1" fontId="49" fillId="0" borderId="181" xfId="0" applyNumberFormat="1" applyFont="1" applyFill="1" applyBorder="1" applyAlignment="1">
      <alignment horizontal="center" vertical="center"/>
    </xf>
    <xf numFmtId="1" fontId="50" fillId="0" borderId="183" xfId="0" applyNumberFormat="1" applyFont="1" applyFill="1" applyBorder="1" applyAlignment="1">
      <alignment horizontal="center" vertical="center"/>
    </xf>
    <xf numFmtId="1" fontId="50" fillId="0" borderId="181" xfId="0" applyNumberFormat="1" applyFont="1" applyFill="1" applyBorder="1" applyAlignment="1">
      <alignment horizontal="center" vertical="center"/>
    </xf>
    <xf numFmtId="1" fontId="49" fillId="0" borderId="44" xfId="0" applyNumberFormat="1" applyFont="1" applyFill="1" applyBorder="1" applyAlignment="1">
      <alignment horizontal="center" vertical="center"/>
    </xf>
    <xf numFmtId="1" fontId="49" fillId="0" borderId="206" xfId="0" applyNumberFormat="1" applyFont="1" applyFill="1" applyBorder="1" applyAlignment="1">
      <alignment horizontal="center" vertical="center"/>
    </xf>
    <xf numFmtId="1" fontId="49" fillId="0" borderId="111" xfId="0" applyNumberFormat="1" applyFont="1" applyFill="1" applyBorder="1" applyAlignment="1">
      <alignment horizontal="center" vertical="center"/>
    </xf>
    <xf numFmtId="1" fontId="49" fillId="0" borderId="207" xfId="0" applyNumberFormat="1" applyFont="1" applyFill="1" applyBorder="1" applyAlignment="1">
      <alignment horizontal="center" vertical="center"/>
    </xf>
    <xf numFmtId="1" fontId="49" fillId="0" borderId="208" xfId="0" applyNumberFormat="1" applyFont="1" applyFill="1" applyBorder="1" applyAlignment="1">
      <alignment horizontal="center" vertical="center"/>
    </xf>
    <xf numFmtId="1" fontId="49" fillId="0" borderId="209" xfId="0" applyNumberFormat="1" applyFont="1" applyFill="1" applyBorder="1" applyAlignment="1">
      <alignment horizontal="center" vertical="center"/>
    </xf>
    <xf numFmtId="1" fontId="49" fillId="0" borderId="210" xfId="0" applyNumberFormat="1" applyFont="1" applyFill="1" applyBorder="1" applyAlignment="1">
      <alignment horizontal="center" vertical="center"/>
    </xf>
    <xf numFmtId="1" fontId="50" fillId="0" borderId="211" xfId="0" applyNumberFormat="1" applyFont="1" applyFill="1" applyBorder="1" applyAlignment="1">
      <alignment horizontal="center" vertical="center"/>
    </xf>
    <xf numFmtId="1" fontId="50" fillId="0" borderId="75" xfId="0" applyNumberFormat="1" applyFont="1" applyFill="1" applyBorder="1" applyAlignment="1">
      <alignment horizontal="center" vertical="center"/>
    </xf>
    <xf numFmtId="1" fontId="50" fillId="0" borderId="111" xfId="0" applyNumberFormat="1" applyFont="1" applyFill="1" applyBorder="1" applyAlignment="1">
      <alignment horizontal="center" vertical="center"/>
    </xf>
    <xf numFmtId="1" fontId="49" fillId="0" borderId="29" xfId="0" applyNumberFormat="1" applyFont="1" applyFill="1" applyBorder="1" applyAlignment="1">
      <alignment horizontal="center" vertical="center"/>
    </xf>
    <xf numFmtId="1" fontId="49" fillId="0" borderId="212" xfId="0" applyNumberFormat="1" applyFont="1" applyFill="1" applyBorder="1" applyAlignment="1">
      <alignment horizontal="center" vertical="center"/>
    </xf>
    <xf numFmtId="1" fontId="49" fillId="0" borderId="213" xfId="0" applyNumberFormat="1" applyFont="1" applyFill="1" applyBorder="1" applyAlignment="1">
      <alignment horizontal="center" vertical="center"/>
    </xf>
    <xf numFmtId="1" fontId="49" fillId="0" borderId="200" xfId="0" applyNumberFormat="1" applyFont="1" applyFill="1" applyBorder="1" applyAlignment="1">
      <alignment horizontal="center" vertical="center"/>
    </xf>
    <xf numFmtId="1" fontId="49" fillId="0" borderId="214" xfId="0" applyNumberFormat="1" applyFont="1" applyFill="1" applyBorder="1" applyAlignment="1">
      <alignment horizontal="center" vertical="center"/>
    </xf>
    <xf numFmtId="1" fontId="50" fillId="0" borderId="76" xfId="0" applyNumberFormat="1" applyFont="1" applyFill="1" applyBorder="1" applyAlignment="1">
      <alignment horizontal="center" vertical="center"/>
    </xf>
    <xf numFmtId="1" fontId="50" fillId="0" borderId="215" xfId="0" applyNumberFormat="1" applyFont="1" applyFill="1" applyBorder="1" applyAlignment="1">
      <alignment horizontal="center" vertical="center"/>
    </xf>
    <xf numFmtId="1" fontId="50" fillId="0" borderId="213" xfId="0" applyNumberFormat="1" applyFont="1" applyFill="1" applyBorder="1" applyAlignment="1">
      <alignment horizontal="center" vertical="center"/>
    </xf>
    <xf numFmtId="1" fontId="49" fillId="0" borderId="97" xfId="0" applyNumberFormat="1" applyFont="1" applyFill="1" applyBorder="1" applyAlignment="1">
      <alignment horizontal="center" vertical="center"/>
    </xf>
    <xf numFmtId="1" fontId="50" fillId="0" borderId="29" xfId="0" applyNumberFormat="1" applyFont="1" applyFill="1" applyBorder="1" applyAlignment="1">
      <alignment horizontal="center" vertical="center"/>
    </xf>
    <xf numFmtId="1" fontId="49" fillId="0" borderId="216" xfId="0" applyNumberFormat="1" applyFont="1" applyFill="1" applyBorder="1" applyAlignment="1">
      <alignment horizontal="center" vertical="center"/>
    </xf>
    <xf numFmtId="1" fontId="49" fillId="0" borderId="217" xfId="0" applyNumberFormat="1" applyFont="1" applyFill="1" applyBorder="1" applyAlignment="1">
      <alignment horizontal="center" vertical="center"/>
    </xf>
    <xf numFmtId="1" fontId="49" fillId="0" borderId="218" xfId="0" applyNumberFormat="1" applyFont="1" applyFill="1" applyBorder="1" applyAlignment="1">
      <alignment horizontal="center" vertical="center"/>
    </xf>
    <xf numFmtId="1" fontId="50" fillId="0" borderId="140" xfId="0" applyNumberFormat="1" applyFont="1" applyFill="1" applyBorder="1" applyAlignment="1">
      <alignment horizontal="center" vertical="center"/>
    </xf>
    <xf numFmtId="1" fontId="50" fillId="0" borderId="219" xfId="0" applyNumberFormat="1" applyFont="1" applyFill="1" applyBorder="1" applyAlignment="1">
      <alignment horizontal="center" vertical="center"/>
    </xf>
    <xf numFmtId="1" fontId="50" fillId="0" borderId="220" xfId="0" applyNumberFormat="1" applyFont="1" applyFill="1" applyBorder="1" applyAlignment="1">
      <alignment horizontal="center" vertical="center"/>
    </xf>
    <xf numFmtId="1" fontId="49" fillId="0" borderId="221" xfId="0" applyNumberFormat="1" applyFont="1" applyFill="1" applyBorder="1" applyAlignment="1">
      <alignment horizontal="center" vertical="center"/>
    </xf>
    <xf numFmtId="1" fontId="49" fillId="0" borderId="164" xfId="0" applyNumberFormat="1" applyFont="1" applyFill="1" applyBorder="1" applyAlignment="1">
      <alignment horizontal="center" vertical="center"/>
    </xf>
    <xf numFmtId="1" fontId="50" fillId="0" borderId="210" xfId="0" applyNumberFormat="1" applyFont="1" applyFill="1" applyBorder="1" applyAlignment="1">
      <alignment horizontal="center" vertical="center"/>
    </xf>
    <xf numFmtId="1" fontId="50" fillId="0" borderId="214" xfId="0" applyNumberFormat="1" applyFont="1" applyFill="1" applyBorder="1" applyAlignment="1">
      <alignment horizontal="center" vertical="center"/>
    </xf>
    <xf numFmtId="1" fontId="49" fillId="0" borderId="110" xfId="0" applyNumberFormat="1" applyFont="1" applyFill="1" applyBorder="1" applyAlignment="1">
      <alignment horizontal="center" vertical="center"/>
    </xf>
    <xf numFmtId="1" fontId="49" fillId="0" borderId="215" xfId="0" applyNumberFormat="1" applyFont="1" applyFill="1" applyBorder="1" applyAlignment="1">
      <alignment horizontal="center" vertical="center"/>
    </xf>
    <xf numFmtId="1" fontId="50" fillId="0" borderId="115" xfId="0" applyNumberFormat="1" applyFont="1" applyFill="1" applyBorder="1" applyAlignment="1">
      <alignment horizontal="center" vertical="center"/>
    </xf>
    <xf numFmtId="1" fontId="50" fillId="0" borderId="120" xfId="0" applyNumberFormat="1" applyFont="1" applyFill="1" applyBorder="1" applyAlignment="1">
      <alignment horizontal="center" vertical="center"/>
    </xf>
    <xf numFmtId="1" fontId="49" fillId="0" borderId="222" xfId="0" applyNumberFormat="1" applyFont="1" applyFill="1" applyBorder="1" applyAlignment="1">
      <alignment horizontal="center" vertical="center"/>
    </xf>
    <xf numFmtId="1" fontId="49" fillId="0" borderId="68" xfId="0" applyNumberFormat="1" applyFont="1" applyFill="1" applyBorder="1" applyAlignment="1">
      <alignment horizontal="center" vertical="center"/>
    </xf>
    <xf numFmtId="1" fontId="49" fillId="0" borderId="223" xfId="0" applyNumberFormat="1" applyFont="1" applyFill="1" applyBorder="1" applyAlignment="1">
      <alignment horizontal="center" vertical="center"/>
    </xf>
    <xf numFmtId="1" fontId="49" fillId="0" borderId="224" xfId="0" applyNumberFormat="1" applyFont="1" applyFill="1" applyBorder="1" applyAlignment="1">
      <alignment horizontal="center" vertical="center"/>
    </xf>
    <xf numFmtId="1" fontId="49" fillId="0" borderId="225" xfId="0" applyNumberFormat="1" applyFont="1" applyFill="1" applyBorder="1" applyAlignment="1">
      <alignment horizontal="center" vertical="center"/>
    </xf>
    <xf numFmtId="1" fontId="49" fillId="0" borderId="226" xfId="0" applyNumberFormat="1" applyFont="1" applyFill="1" applyBorder="1" applyAlignment="1">
      <alignment horizontal="center" vertical="center"/>
    </xf>
    <xf numFmtId="1" fontId="49" fillId="0" borderId="187" xfId="0" applyNumberFormat="1" applyFont="1" applyFill="1" applyBorder="1" applyAlignment="1">
      <alignment horizontal="center" vertical="center"/>
    </xf>
    <xf numFmtId="1" fontId="50" fillId="0" borderId="227" xfId="0" applyNumberFormat="1" applyFont="1" applyFill="1" applyBorder="1" applyAlignment="1">
      <alignment horizontal="center" vertical="center"/>
    </xf>
    <xf numFmtId="1" fontId="50" fillId="0" borderId="226" xfId="0" applyNumberFormat="1" applyFont="1" applyFill="1" applyBorder="1" applyAlignment="1">
      <alignment horizontal="center" vertical="center"/>
    </xf>
    <xf numFmtId="1" fontId="49" fillId="0" borderId="228" xfId="0" applyNumberFormat="1" applyFont="1" applyFill="1" applyBorder="1" applyAlignment="1">
      <alignment horizontal="center" vertical="center"/>
    </xf>
    <xf numFmtId="1" fontId="49" fillId="0" borderId="229" xfId="0" applyNumberFormat="1" applyFont="1" applyFill="1" applyBorder="1" applyAlignment="1">
      <alignment horizontal="center" vertical="center"/>
    </xf>
    <xf numFmtId="1" fontId="49" fillId="0" borderId="230" xfId="0" applyNumberFormat="1" applyFont="1" applyFill="1" applyBorder="1" applyAlignment="1">
      <alignment horizontal="center" vertical="center"/>
    </xf>
    <xf numFmtId="1" fontId="50" fillId="0" borderId="231" xfId="0" applyNumberFormat="1" applyFont="1" applyFill="1" applyBorder="1" applyAlignment="1">
      <alignment horizontal="center" vertical="center"/>
    </xf>
    <xf numFmtId="1" fontId="50" fillId="0" borderId="229" xfId="0" applyNumberFormat="1" applyFont="1" applyFill="1" applyBorder="1" applyAlignment="1">
      <alignment horizontal="center" vertical="center"/>
    </xf>
    <xf numFmtId="1" fontId="50" fillId="0" borderId="230" xfId="0" applyNumberFormat="1" applyFont="1" applyFill="1" applyBorder="1" applyAlignment="1">
      <alignment horizontal="center" vertical="center"/>
    </xf>
    <xf numFmtId="1" fontId="50" fillId="0" borderId="224" xfId="0" applyNumberFormat="1" applyFont="1" applyFill="1" applyBorder="1" applyAlignment="1">
      <alignment horizontal="center" vertical="center"/>
    </xf>
    <xf numFmtId="1" fontId="50" fillId="0" borderId="232" xfId="0" applyNumberFormat="1" applyFont="1" applyFill="1" applyBorder="1" applyAlignment="1">
      <alignment horizontal="center" vertical="center"/>
    </xf>
    <xf numFmtId="1" fontId="50" fillId="0" borderId="193" xfId="0" applyNumberFormat="1" applyFont="1" applyFill="1" applyBorder="1" applyAlignment="1">
      <alignment horizontal="center" vertical="center"/>
    </xf>
    <xf numFmtId="1" fontId="50" fillId="0" borderId="194" xfId="0" applyNumberFormat="1" applyFont="1" applyFill="1" applyBorder="1" applyAlignment="1">
      <alignment horizontal="center" vertical="center"/>
    </xf>
    <xf numFmtId="1" fontId="50" fillId="0" borderId="134" xfId="0" applyNumberFormat="1" applyFont="1" applyFill="1" applyBorder="1" applyAlignment="1">
      <alignment horizontal="center" vertical="center"/>
    </xf>
    <xf numFmtId="1" fontId="50" fillId="0" borderId="233" xfId="0" applyNumberFormat="1" applyFont="1" applyFill="1" applyBorder="1" applyAlignment="1">
      <alignment horizontal="center" vertical="center"/>
    </xf>
    <xf numFmtId="1" fontId="50" fillId="0" borderId="132" xfId="0" applyNumberFormat="1" applyFont="1" applyFill="1" applyBorder="1" applyAlignment="1">
      <alignment horizontal="center" vertical="center"/>
    </xf>
    <xf numFmtId="1" fontId="50" fillId="0" borderId="38" xfId="0" applyNumberFormat="1" applyFont="1" applyFill="1" applyBorder="1" applyAlignment="1">
      <alignment horizontal="center" vertical="center"/>
    </xf>
    <xf numFmtId="1" fontId="50" fillId="0" borderId="234" xfId="0" applyNumberFormat="1" applyFont="1" applyFill="1" applyBorder="1" applyAlignment="1">
      <alignment horizontal="center" vertical="center"/>
    </xf>
    <xf numFmtId="1" fontId="50" fillId="0" borderId="196" xfId="0" applyNumberFormat="1" applyFont="1" applyFill="1" applyBorder="1" applyAlignment="1">
      <alignment horizontal="center" vertical="center"/>
    </xf>
    <xf numFmtId="1" fontId="49" fillId="0" borderId="211" xfId="0" applyNumberFormat="1" applyFont="1" applyFill="1" applyBorder="1" applyAlignment="1">
      <alignment horizontal="center" vertical="center"/>
    </xf>
    <xf numFmtId="1" fontId="49" fillId="0" borderId="235" xfId="0" applyNumberFormat="1" applyFont="1" applyFill="1" applyBorder="1" applyAlignment="1">
      <alignment horizontal="center" vertical="center"/>
    </xf>
    <xf numFmtId="1" fontId="50" fillId="0" borderId="235" xfId="0" applyNumberFormat="1" applyFont="1" applyFill="1" applyBorder="1" applyAlignment="1">
      <alignment horizontal="center" vertical="center"/>
    </xf>
    <xf numFmtId="1" fontId="49" fillId="0" borderId="140" xfId="0" applyNumberFormat="1" applyFont="1" applyFill="1" applyBorder="1" applyAlignment="1">
      <alignment horizontal="center" vertical="center"/>
    </xf>
    <xf numFmtId="1" fontId="49" fillId="0" borderId="236" xfId="0" applyNumberFormat="1" applyFont="1" applyFill="1" applyBorder="1" applyAlignment="1">
      <alignment horizontal="center" vertical="center"/>
    </xf>
    <xf numFmtId="1" fontId="49" fillId="0" borderId="237" xfId="0" applyNumberFormat="1" applyFont="1" applyFill="1" applyBorder="1" applyAlignment="1">
      <alignment horizontal="center" vertical="center"/>
    </xf>
    <xf numFmtId="1" fontId="49" fillId="0" borderId="238" xfId="0" applyNumberFormat="1" applyFont="1" applyFill="1" applyBorder="1" applyAlignment="1">
      <alignment horizontal="center" vertical="center"/>
    </xf>
    <xf numFmtId="1" fontId="50" fillId="0" borderId="239" xfId="0" applyNumberFormat="1" applyFont="1" applyFill="1" applyBorder="1" applyAlignment="1">
      <alignment horizontal="center" vertical="center"/>
    </xf>
    <xf numFmtId="1" fontId="50" fillId="0" borderId="131" xfId="0" applyNumberFormat="1" applyFont="1" applyFill="1" applyBorder="1" applyAlignment="1">
      <alignment horizontal="center" vertical="center"/>
    </xf>
    <xf numFmtId="1" fontId="50" fillId="0" borderId="218" xfId="0" applyNumberFormat="1" applyFont="1" applyFill="1" applyBorder="1" applyAlignment="1">
      <alignment horizontal="center" vertical="center"/>
    </xf>
    <xf numFmtId="1" fontId="49" fillId="0" borderId="240" xfId="0" applyNumberFormat="1" applyFont="1" applyFill="1" applyBorder="1" applyAlignment="1">
      <alignment horizontal="center" vertical="center"/>
    </xf>
    <xf numFmtId="1" fontId="50" fillId="0" borderId="241" xfId="0" applyNumberFormat="1" applyFont="1" applyFill="1" applyBorder="1" applyAlignment="1">
      <alignment horizontal="center" vertical="center"/>
    </xf>
    <xf numFmtId="1" fontId="50" fillId="0" borderId="176" xfId="0" applyNumberFormat="1" applyFont="1" applyFill="1" applyBorder="1" applyAlignment="1">
      <alignment horizontal="center" vertical="center"/>
    </xf>
    <xf numFmtId="1" fontId="50" fillId="0" borderId="242" xfId="0" applyNumberFormat="1" applyFont="1" applyFill="1" applyBorder="1" applyAlignment="1">
      <alignment horizontal="center" vertical="center"/>
    </xf>
    <xf numFmtId="1" fontId="50" fillId="0" borderId="243" xfId="0" applyNumberFormat="1" applyFont="1" applyFill="1" applyBorder="1" applyAlignment="1">
      <alignment horizontal="center" vertical="center"/>
    </xf>
    <xf numFmtId="1" fontId="50" fillId="0" borderId="244" xfId="0" applyNumberFormat="1" applyFont="1" applyFill="1" applyBorder="1" applyAlignment="1">
      <alignment horizontal="center" vertical="center"/>
    </xf>
    <xf numFmtId="1" fontId="49" fillId="0" borderId="241" xfId="0" applyNumberFormat="1" applyFont="1" applyFill="1" applyBorder="1" applyAlignment="1">
      <alignment horizontal="center" vertical="center"/>
    </xf>
    <xf numFmtId="1" fontId="50" fillId="0" borderId="208" xfId="0" applyNumberFormat="1" applyFont="1" applyFill="1" applyBorder="1" applyAlignment="1">
      <alignment horizontal="center" vertical="center"/>
    </xf>
    <xf numFmtId="1" fontId="50" fillId="0" borderId="209" xfId="0" applyNumberFormat="1" applyFont="1" applyFill="1" applyBorder="1" applyAlignment="1">
      <alignment horizontal="center" vertical="center"/>
    </xf>
    <xf numFmtId="1" fontId="50" fillId="0" borderId="245" xfId="0" applyNumberFormat="1" applyFont="1" applyFill="1" applyBorder="1" applyAlignment="1">
      <alignment horizontal="center" vertical="center"/>
    </xf>
    <xf numFmtId="1" fontId="50" fillId="0" borderId="130" xfId="0" applyNumberFormat="1" applyFont="1" applyFill="1" applyBorder="1" applyAlignment="1">
      <alignment horizontal="center" vertical="center"/>
    </xf>
    <xf numFmtId="1" fontId="50" fillId="0" borderId="221" xfId="0" applyNumberFormat="1" applyFont="1" applyFill="1" applyBorder="1" applyAlignment="1">
      <alignment horizontal="center" vertical="center"/>
    </xf>
    <xf numFmtId="1" fontId="50" fillId="0" borderId="97" xfId="0" applyNumberFormat="1" applyFont="1" applyFill="1" applyBorder="1" applyAlignment="1">
      <alignment horizontal="center" vertical="center"/>
    </xf>
    <xf numFmtId="1" fontId="50" fillId="0" borderId="207" xfId="0" applyNumberFormat="1" applyFont="1" applyFill="1" applyBorder="1" applyAlignment="1">
      <alignment horizontal="center" vertical="center"/>
    </xf>
    <xf numFmtId="1" fontId="50" fillId="0" borderId="145" xfId="0" applyNumberFormat="1" applyFont="1" applyFill="1" applyBorder="1" applyAlignment="1">
      <alignment horizontal="center" vertical="center"/>
    </xf>
    <xf numFmtId="1" fontId="49" fillId="0" borderId="106" xfId="0" applyNumberFormat="1" applyFont="1" applyFill="1" applyBorder="1" applyAlignment="1">
      <alignment horizontal="center" vertical="center"/>
    </xf>
    <xf numFmtId="1" fontId="49" fillId="0" borderId="246" xfId="0" applyNumberFormat="1" applyFont="1" applyFill="1" applyBorder="1" applyAlignment="1">
      <alignment horizontal="center" vertical="center"/>
    </xf>
    <xf numFmtId="1" fontId="49" fillId="0" borderId="108" xfId="0" applyNumberFormat="1" applyFont="1" applyFill="1" applyBorder="1" applyAlignment="1">
      <alignment horizontal="center" vertical="center"/>
    </xf>
    <xf numFmtId="1" fontId="49" fillId="0" borderId="247" xfId="0" applyNumberFormat="1" applyFont="1" applyFill="1" applyBorder="1" applyAlignment="1">
      <alignment horizontal="center" vertical="center"/>
    </xf>
    <xf numFmtId="1" fontId="50" fillId="0" borderId="246" xfId="0" applyNumberFormat="1" applyFont="1" applyFill="1" applyBorder="1" applyAlignment="1">
      <alignment horizontal="center" vertical="center"/>
    </xf>
    <xf numFmtId="1" fontId="50" fillId="0" borderId="248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49" fillId="0" borderId="249" xfId="0" applyNumberFormat="1" applyFont="1" applyFill="1" applyBorder="1" applyAlignment="1">
      <alignment horizontal="center" vertical="center"/>
    </xf>
    <xf numFmtId="1" fontId="49" fillId="0" borderId="202" xfId="0" applyNumberFormat="1" applyFont="1" applyFill="1" applyBorder="1" applyAlignment="1">
      <alignment horizontal="center" vertical="center"/>
    </xf>
    <xf numFmtId="1" fontId="49" fillId="0" borderId="250" xfId="0" applyNumberFormat="1" applyFont="1" applyFill="1" applyBorder="1" applyAlignment="1">
      <alignment horizontal="center" vertical="center"/>
    </xf>
    <xf numFmtId="1" fontId="49" fillId="0" borderId="158" xfId="0" applyNumberFormat="1" applyFont="1" applyFill="1" applyBorder="1" applyAlignment="1">
      <alignment horizontal="center" vertical="center"/>
    </xf>
    <xf numFmtId="1" fontId="50" fillId="0" borderId="251" xfId="0" applyNumberFormat="1" applyFont="1" applyFill="1" applyBorder="1" applyAlignment="1">
      <alignment horizontal="center" vertical="center"/>
    </xf>
    <xf numFmtId="1" fontId="49" fillId="0" borderId="105" xfId="0" applyNumberFormat="1" applyFont="1" applyFill="1" applyBorder="1" applyAlignment="1">
      <alignment horizontal="center" vertical="center"/>
    </xf>
    <xf numFmtId="1" fontId="49" fillId="0" borderId="151" xfId="0" applyNumberFormat="1" applyFont="1" applyFill="1" applyBorder="1" applyAlignment="1">
      <alignment horizontal="center" vertical="center"/>
    </xf>
    <xf numFmtId="1" fontId="50" fillId="0" borderId="187" xfId="0" applyNumberFormat="1" applyFont="1" applyFill="1" applyBorder="1" applyAlignment="1">
      <alignment horizontal="center" vertical="center"/>
    </xf>
    <xf numFmtId="1" fontId="49" fillId="0" borderId="203" xfId="0" applyNumberFormat="1" applyFont="1" applyFill="1" applyBorder="1" applyAlignment="1">
      <alignment horizontal="center" vertical="center"/>
    </xf>
    <xf numFmtId="1" fontId="50" fillId="0" borderId="252" xfId="0" applyNumberFormat="1" applyFont="1" applyFill="1" applyBorder="1" applyAlignment="1">
      <alignment horizontal="center" vertical="center"/>
    </xf>
    <xf numFmtId="1" fontId="52" fillId="0" borderId="205" xfId="0" applyNumberFormat="1" applyFont="1" applyFill="1" applyBorder="1" applyAlignment="1">
      <alignment horizontal="center" vertical="center"/>
    </xf>
    <xf numFmtId="1" fontId="52" fillId="0" borderId="253" xfId="0" applyNumberFormat="1" applyFont="1" applyFill="1" applyBorder="1" applyAlignment="1">
      <alignment horizontal="center" vertical="center"/>
    </xf>
    <xf numFmtId="1" fontId="52" fillId="0" borderId="130" xfId="0" applyNumberFormat="1" applyFont="1" applyFill="1" applyBorder="1" applyAlignment="1">
      <alignment horizontal="center" vertical="center"/>
    </xf>
    <xf numFmtId="1" fontId="52" fillId="0" borderId="254" xfId="0" applyNumberFormat="1" applyFont="1" applyFill="1" applyBorder="1" applyAlignment="1">
      <alignment horizontal="center" vertical="center"/>
    </xf>
    <xf numFmtId="1" fontId="52" fillId="0" borderId="209" xfId="0" applyNumberFormat="1" applyFont="1" applyFill="1" applyBorder="1" applyAlignment="1">
      <alignment horizontal="center" vertical="center"/>
    </xf>
    <xf numFmtId="1" fontId="52" fillId="0" borderId="111" xfId="0" applyNumberFormat="1" applyFont="1" applyFill="1" applyBorder="1" applyAlignment="1">
      <alignment horizontal="center" vertical="center"/>
    </xf>
    <xf numFmtId="1" fontId="52" fillId="0" borderId="255" xfId="0" applyNumberFormat="1" applyFont="1" applyFill="1" applyBorder="1" applyAlignment="1">
      <alignment horizontal="center" vertical="center"/>
    </xf>
    <xf numFmtId="1" fontId="52" fillId="0" borderId="211" xfId="0" applyNumberFormat="1" applyFont="1" applyFill="1" applyBorder="1" applyAlignment="1">
      <alignment horizontal="center" vertical="center"/>
    </xf>
    <xf numFmtId="0" fontId="49" fillId="0" borderId="164" xfId="0" applyFont="1" applyFill="1" applyBorder="1" applyAlignment="1">
      <alignment horizontal="left" vertical="center" wrapText="1"/>
    </xf>
    <xf numFmtId="1" fontId="49" fillId="0" borderId="145" xfId="0" applyNumberFormat="1" applyFont="1" applyFill="1" applyBorder="1" applyAlignment="1">
      <alignment horizontal="center" vertical="center"/>
    </xf>
    <xf numFmtId="1" fontId="49" fillId="0" borderId="159" xfId="0" applyNumberFormat="1" applyFont="1" applyFill="1" applyBorder="1" applyAlignment="1">
      <alignment horizontal="center" vertical="center"/>
    </xf>
    <xf numFmtId="1" fontId="49" fillId="0" borderId="256" xfId="0" applyNumberFormat="1" applyFont="1" applyFill="1" applyBorder="1" applyAlignment="1">
      <alignment horizontal="center" vertical="center"/>
    </xf>
    <xf numFmtId="0" fontId="49" fillId="0" borderId="257" xfId="0" applyFont="1" applyFill="1" applyBorder="1" applyAlignment="1">
      <alignment horizontal="left" vertical="center" wrapText="1"/>
    </xf>
    <xf numFmtId="1" fontId="49" fillId="0" borderId="99" xfId="0" applyNumberFormat="1" applyFont="1" applyFill="1" applyBorder="1" applyAlignment="1">
      <alignment horizontal="center" vertical="center"/>
    </xf>
    <xf numFmtId="1" fontId="49" fillId="0" borderId="258" xfId="0" applyNumberFormat="1" applyFont="1" applyFill="1" applyBorder="1" applyAlignment="1">
      <alignment horizontal="center" vertical="center"/>
    </xf>
    <xf numFmtId="1" fontId="49" fillId="0" borderId="259" xfId="0" applyNumberFormat="1" applyFont="1" applyFill="1" applyBorder="1" applyAlignment="1">
      <alignment horizontal="center" vertical="center"/>
    </xf>
    <xf numFmtId="1" fontId="49" fillId="0" borderId="239" xfId="0" applyNumberFormat="1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left" vertical="center"/>
    </xf>
    <xf numFmtId="0" fontId="49" fillId="0" borderId="90" xfId="0" applyFont="1" applyFill="1" applyBorder="1" applyAlignment="1">
      <alignment horizontal="left" vertical="center" wrapText="1"/>
    </xf>
    <xf numFmtId="0" fontId="49" fillId="0" borderId="83" xfId="0" applyFont="1" applyFill="1" applyBorder="1" applyAlignment="1">
      <alignment horizontal="left" vertical="center" wrapText="1"/>
    </xf>
    <xf numFmtId="1" fontId="49" fillId="0" borderId="129" xfId="0" applyNumberFormat="1" applyFont="1" applyFill="1" applyBorder="1" applyAlignment="1">
      <alignment horizontal="center" vertical="center"/>
    </xf>
    <xf numFmtId="0" fontId="49" fillId="0" borderId="136" xfId="0" applyFont="1" applyFill="1" applyBorder="1" applyAlignment="1">
      <alignment horizontal="left" wrapText="1"/>
    </xf>
    <xf numFmtId="0" fontId="50" fillId="0" borderId="136" xfId="0" applyFont="1" applyFill="1" applyBorder="1" applyAlignment="1">
      <alignment horizontal="center" vertical="center"/>
    </xf>
    <xf numFmtId="1" fontId="49" fillId="0" borderId="165" xfId="0" applyNumberFormat="1" applyFont="1" applyFill="1" applyBorder="1" applyAlignment="1">
      <alignment horizontal="center" vertical="center"/>
    </xf>
    <xf numFmtId="0" fontId="61" fillId="0" borderId="136" xfId="0" applyFont="1" applyFill="1" applyBorder="1" applyAlignment="1">
      <alignment vertical="center" wrapText="1"/>
    </xf>
    <xf numFmtId="1" fontId="49" fillId="0" borderId="251" xfId="0" applyNumberFormat="1" applyFont="1" applyFill="1" applyBorder="1" applyAlignment="1">
      <alignment horizontal="center" vertical="center"/>
    </xf>
    <xf numFmtId="1" fontId="49" fillId="0" borderId="260" xfId="0" applyNumberFormat="1" applyFont="1" applyFill="1" applyBorder="1" applyAlignment="1">
      <alignment horizontal="center" vertical="center"/>
    </xf>
    <xf numFmtId="0" fontId="49" fillId="0" borderId="106" xfId="0" applyFont="1" applyFill="1" applyBorder="1" applyAlignment="1">
      <alignment/>
    </xf>
    <xf numFmtId="1" fontId="49" fillId="0" borderId="261" xfId="0" applyNumberFormat="1" applyFont="1" applyFill="1" applyBorder="1" applyAlignment="1">
      <alignment horizontal="center" vertical="center"/>
    </xf>
    <xf numFmtId="1" fontId="49" fillId="0" borderId="179" xfId="0" applyNumberFormat="1" applyFont="1" applyFill="1" applyBorder="1" applyAlignment="1">
      <alignment horizontal="center" vertical="center"/>
    </xf>
    <xf numFmtId="1" fontId="49" fillId="0" borderId="161" xfId="0" applyNumberFormat="1" applyFont="1" applyFill="1" applyBorder="1" applyAlignment="1">
      <alignment horizontal="center" vertical="center"/>
    </xf>
    <xf numFmtId="1" fontId="49" fillId="0" borderId="253" xfId="0" applyNumberFormat="1" applyFont="1" applyFill="1" applyBorder="1" applyAlignment="1">
      <alignment horizontal="center" vertical="center"/>
    </xf>
    <xf numFmtId="1" fontId="49" fillId="0" borderId="262" xfId="0" applyNumberFormat="1" applyFont="1" applyFill="1" applyBorder="1" applyAlignment="1">
      <alignment horizontal="center" vertical="center"/>
    </xf>
    <xf numFmtId="1" fontId="50" fillId="0" borderId="260" xfId="0" applyNumberFormat="1" applyFont="1" applyFill="1" applyBorder="1" applyAlignment="1">
      <alignment horizontal="center" vertical="center"/>
    </xf>
    <xf numFmtId="1" fontId="50" fillId="0" borderId="263" xfId="0" applyNumberFormat="1" applyFont="1" applyFill="1" applyBorder="1" applyAlignment="1">
      <alignment horizontal="center" vertical="center"/>
    </xf>
    <xf numFmtId="1" fontId="50" fillId="0" borderId="264" xfId="0" applyNumberFormat="1" applyFont="1" applyFill="1" applyBorder="1" applyAlignment="1">
      <alignment horizontal="center" vertical="center"/>
    </xf>
    <xf numFmtId="1" fontId="50" fillId="0" borderId="265" xfId="0" applyNumberFormat="1" applyFont="1" applyFill="1" applyBorder="1" applyAlignment="1">
      <alignment horizontal="center" vertical="center"/>
    </xf>
    <xf numFmtId="1" fontId="50" fillId="0" borderId="266" xfId="0" applyNumberFormat="1" applyFont="1" applyFill="1" applyBorder="1" applyAlignment="1">
      <alignment horizontal="center" vertical="center"/>
    </xf>
    <xf numFmtId="1" fontId="50" fillId="0" borderId="267" xfId="0" applyNumberFormat="1" applyFont="1" applyFill="1" applyBorder="1" applyAlignment="1">
      <alignment horizontal="center" vertical="center"/>
    </xf>
    <xf numFmtId="1" fontId="50" fillId="0" borderId="268" xfId="0" applyNumberFormat="1" applyFont="1" applyFill="1" applyBorder="1" applyAlignment="1">
      <alignment horizontal="center" vertical="center"/>
    </xf>
    <xf numFmtId="1" fontId="49" fillId="0" borderId="112" xfId="0" applyNumberFormat="1" applyFont="1" applyFill="1" applyBorder="1" applyAlignment="1">
      <alignment horizontal="center" vertical="center"/>
    </xf>
    <xf numFmtId="1" fontId="49" fillId="0" borderId="269" xfId="0" applyNumberFormat="1" applyFont="1" applyFill="1" applyBorder="1" applyAlignment="1">
      <alignment horizontal="center" vertical="center"/>
    </xf>
    <xf numFmtId="1" fontId="49" fillId="0" borderId="242" xfId="0" applyNumberFormat="1" applyFont="1" applyFill="1" applyBorder="1" applyAlignment="1">
      <alignment horizontal="center" vertical="center"/>
    </xf>
    <xf numFmtId="1" fontId="49" fillId="0" borderId="153" xfId="0" applyNumberFormat="1" applyFont="1" applyFill="1" applyBorder="1" applyAlignment="1">
      <alignment horizontal="center" vertical="center"/>
    </xf>
    <xf numFmtId="1" fontId="49" fillId="0" borderId="270" xfId="0" applyNumberFormat="1" applyFont="1" applyFill="1" applyBorder="1" applyAlignment="1">
      <alignment horizontal="center" vertical="center"/>
    </xf>
    <xf numFmtId="1" fontId="49" fillId="0" borderId="245" xfId="0" applyNumberFormat="1" applyFont="1" applyFill="1" applyBorder="1" applyAlignment="1">
      <alignment horizontal="center" vertical="center"/>
    </xf>
    <xf numFmtId="1" fontId="49" fillId="0" borderId="244" xfId="0" applyNumberFormat="1" applyFont="1" applyFill="1" applyBorder="1" applyAlignment="1">
      <alignment horizontal="center" vertical="center"/>
    </xf>
    <xf numFmtId="1" fontId="49" fillId="0" borderId="271" xfId="0" applyNumberFormat="1" applyFont="1" applyFill="1" applyBorder="1" applyAlignment="1">
      <alignment horizontal="center" vertical="center"/>
    </xf>
    <xf numFmtId="1" fontId="49" fillId="0" borderId="272" xfId="0" applyNumberFormat="1" applyFont="1" applyFill="1" applyBorder="1" applyAlignment="1">
      <alignment horizontal="center" vertical="center"/>
    </xf>
    <xf numFmtId="0" fontId="49" fillId="0" borderId="87" xfId="0" applyFont="1" applyFill="1" applyBorder="1" applyAlignment="1">
      <alignment horizontal="center" vertical="center" wrapText="1"/>
    </xf>
    <xf numFmtId="0" fontId="57" fillId="0" borderId="207" xfId="0" applyFont="1" applyFill="1" applyBorder="1" applyAlignment="1">
      <alignment horizontal="center" vertical="center" wrapText="1"/>
    </xf>
    <xf numFmtId="1" fontId="49" fillId="0" borderId="199" xfId="0" applyNumberFormat="1" applyFont="1" applyFill="1" applyBorder="1" applyAlignment="1">
      <alignment horizontal="center" vertical="center"/>
    </xf>
    <xf numFmtId="1" fontId="50" fillId="0" borderId="146" xfId="0" applyNumberFormat="1" applyFont="1" applyFill="1" applyBorder="1" applyAlignment="1">
      <alignment horizontal="center" vertical="center"/>
    </xf>
    <xf numFmtId="1" fontId="49" fillId="0" borderId="146" xfId="0" applyNumberFormat="1" applyFont="1" applyFill="1" applyBorder="1" applyAlignment="1">
      <alignment horizontal="center" vertical="center"/>
    </xf>
    <xf numFmtId="1" fontId="50" fillId="0" borderId="273" xfId="0" applyNumberFormat="1" applyFont="1" applyFill="1" applyBorder="1" applyAlignment="1">
      <alignment horizontal="center" vertical="center"/>
    </xf>
    <xf numFmtId="1" fontId="49" fillId="0" borderId="255" xfId="0" applyNumberFormat="1" applyFont="1" applyFill="1" applyBorder="1" applyAlignment="1">
      <alignment horizontal="center" vertical="center"/>
    </xf>
    <xf numFmtId="0" fontId="49" fillId="0" borderId="207" xfId="0" applyFont="1" applyFill="1" applyBorder="1" applyAlignment="1">
      <alignment horizontal="center" vertical="center" wrapText="1"/>
    </xf>
    <xf numFmtId="1" fontId="49" fillId="0" borderId="274" xfId="0" applyNumberFormat="1" applyFont="1" applyFill="1" applyBorder="1" applyAlignment="1">
      <alignment horizontal="center" vertical="center"/>
    </xf>
    <xf numFmtId="1" fontId="50" fillId="0" borderId="142" xfId="0" applyNumberFormat="1" applyFont="1" applyFill="1" applyBorder="1" applyAlignment="1">
      <alignment horizontal="center" vertical="center"/>
    </xf>
    <xf numFmtId="1" fontId="49" fillId="0" borderId="275" xfId="0" applyNumberFormat="1" applyFont="1" applyFill="1" applyBorder="1" applyAlignment="1">
      <alignment horizontal="center" vertical="center"/>
    </xf>
    <xf numFmtId="1" fontId="50" fillId="0" borderId="276" xfId="0" applyNumberFormat="1" applyFont="1" applyFill="1" applyBorder="1" applyAlignment="1">
      <alignment horizontal="center" vertical="center"/>
    </xf>
    <xf numFmtId="0" fontId="57" fillId="0" borderId="225" xfId="0" applyFont="1" applyFill="1" applyBorder="1" applyAlignment="1">
      <alignment horizontal="center" vertical="center" wrapText="1"/>
    </xf>
    <xf numFmtId="1" fontId="49" fillId="0" borderId="277" xfId="0" applyNumberFormat="1" applyFont="1" applyFill="1" applyBorder="1" applyAlignment="1">
      <alignment horizontal="center" vertical="center"/>
    </xf>
    <xf numFmtId="1" fontId="50" fillId="0" borderId="278" xfId="0" applyNumberFormat="1" applyFont="1" applyFill="1" applyBorder="1" applyAlignment="1">
      <alignment horizontal="center" vertical="center"/>
    </xf>
    <xf numFmtId="0" fontId="49" fillId="0" borderId="145" xfId="0" applyFont="1" applyFill="1" applyBorder="1" applyAlignment="1">
      <alignment horizontal="left" vertical="center" wrapText="1"/>
    </xf>
    <xf numFmtId="1" fontId="49" fillId="0" borderId="279" xfId="0" applyNumberFormat="1" applyFont="1" applyFill="1" applyBorder="1" applyAlignment="1">
      <alignment horizontal="center" vertical="center"/>
    </xf>
    <xf numFmtId="1" fontId="50" fillId="0" borderId="141" xfId="0" applyNumberFormat="1" applyFont="1" applyFill="1" applyBorder="1" applyAlignment="1">
      <alignment horizontal="center" vertical="center"/>
    </xf>
    <xf numFmtId="1" fontId="49" fillId="0" borderId="73" xfId="0" applyNumberFormat="1" applyFont="1" applyFill="1" applyBorder="1" applyAlignment="1">
      <alignment horizontal="center" vertical="center"/>
    </xf>
    <xf numFmtId="0" fontId="57" fillId="0" borderId="216" xfId="0" applyFont="1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left" vertical="center" wrapText="1"/>
    </xf>
    <xf numFmtId="0" fontId="49" fillId="0" borderId="130" xfId="0" applyFont="1" applyFill="1" applyBorder="1" applyAlignment="1">
      <alignment horizontal="center" vertical="center" wrapText="1"/>
    </xf>
    <xf numFmtId="1" fontId="50" fillId="0" borderId="112" xfId="0" applyNumberFormat="1" applyFont="1" applyFill="1" applyBorder="1" applyAlignment="1">
      <alignment horizontal="center" vertical="center"/>
    </xf>
    <xf numFmtId="1" fontId="50" fillId="0" borderId="206" xfId="0" applyNumberFormat="1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 wrapText="1"/>
    </xf>
    <xf numFmtId="1" fontId="50" fillId="0" borderId="272" xfId="0" applyNumberFormat="1" applyFont="1" applyFill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 wrapText="1"/>
    </xf>
    <xf numFmtId="0" fontId="61" fillId="0" borderId="147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vertical="center" wrapText="1"/>
    </xf>
    <xf numFmtId="0" fontId="57" fillId="0" borderId="79" xfId="0" applyFont="1" applyFill="1" applyBorder="1" applyAlignment="1">
      <alignment horizontal="center" vertical="center" wrapText="1"/>
    </xf>
    <xf numFmtId="0" fontId="61" fillId="0" borderId="84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vertical="center" wrapText="1"/>
    </xf>
    <xf numFmtId="0" fontId="57" fillId="0" borderId="80" xfId="0" applyFont="1" applyFill="1" applyBorder="1" applyAlignment="1">
      <alignment horizontal="center" vertical="center" wrapText="1"/>
    </xf>
    <xf numFmtId="1" fontId="50" fillId="0" borderId="237" xfId="0" applyNumberFormat="1" applyFont="1" applyFill="1" applyBorder="1" applyAlignment="1">
      <alignment horizontal="center" vertical="center"/>
    </xf>
    <xf numFmtId="1" fontId="50" fillId="0" borderId="216" xfId="0" applyNumberFormat="1" applyFont="1" applyFill="1" applyBorder="1" applyAlignment="1">
      <alignment horizontal="center" vertical="center"/>
    </xf>
    <xf numFmtId="1" fontId="50" fillId="0" borderId="238" xfId="0" applyNumberFormat="1" applyFont="1" applyFill="1" applyBorder="1" applyAlignment="1">
      <alignment horizontal="center" vertical="center"/>
    </xf>
    <xf numFmtId="1" fontId="50" fillId="0" borderId="80" xfId="0" applyNumberFormat="1" applyFont="1" applyFill="1" applyBorder="1" applyAlignment="1">
      <alignment horizontal="center" vertical="center"/>
    </xf>
    <xf numFmtId="1" fontId="50" fillId="0" borderId="225" xfId="0" applyNumberFormat="1" applyFont="1" applyFill="1" applyBorder="1" applyAlignment="1">
      <alignment horizontal="center" vertical="center"/>
    </xf>
    <xf numFmtId="1" fontId="50" fillId="0" borderId="262" xfId="0" applyNumberFormat="1" applyFont="1" applyFill="1" applyBorder="1" applyAlignment="1">
      <alignment horizontal="center" vertical="center"/>
    </xf>
    <xf numFmtId="1" fontId="50" fillId="0" borderId="277" xfId="0" applyNumberFormat="1" applyFont="1" applyFill="1" applyBorder="1" applyAlignment="1">
      <alignment horizontal="center" vertical="center"/>
    </xf>
    <xf numFmtId="1" fontId="50" fillId="0" borderId="103" xfId="0" applyNumberFormat="1" applyFont="1" applyFill="1" applyBorder="1" applyAlignment="1">
      <alignment horizontal="center" vertical="center"/>
    </xf>
    <xf numFmtId="1" fontId="50" fillId="0" borderId="261" xfId="0" applyNumberFormat="1" applyFont="1" applyFill="1" applyBorder="1" applyAlignment="1">
      <alignment horizontal="center" vertical="center"/>
    </xf>
    <xf numFmtId="1" fontId="50" fillId="0" borderId="64" xfId="0" applyNumberFormat="1" applyFont="1" applyFill="1" applyBorder="1" applyAlignment="1">
      <alignment horizontal="center" vertical="center"/>
    </xf>
    <xf numFmtId="1" fontId="50" fillId="0" borderId="191" xfId="0" applyNumberFormat="1" applyFont="1" applyFill="1" applyBorder="1" applyAlignment="1">
      <alignment horizontal="center" vertical="center"/>
    </xf>
    <xf numFmtId="1" fontId="50" fillId="0" borderId="152" xfId="0" applyNumberFormat="1" applyFont="1" applyFill="1" applyBorder="1" applyAlignment="1">
      <alignment horizontal="center" vertical="center"/>
    </xf>
    <xf numFmtId="1" fontId="52" fillId="0" borderId="187" xfId="0" applyNumberFormat="1" applyFont="1" applyFill="1" applyBorder="1" applyAlignment="1">
      <alignment horizontal="center" vertical="center"/>
    </xf>
    <xf numFmtId="1" fontId="52" fillId="0" borderId="158" xfId="0" applyNumberFormat="1" applyFont="1" applyFill="1" applyBorder="1" applyAlignment="1">
      <alignment horizontal="center" vertical="center"/>
    </xf>
    <xf numFmtId="1" fontId="50" fillId="0" borderId="280" xfId="0" applyNumberFormat="1" applyFont="1" applyFill="1" applyBorder="1" applyAlignment="1">
      <alignment horizontal="center" vertical="center"/>
    </xf>
    <xf numFmtId="1" fontId="50" fillId="0" borderId="189" xfId="0" applyNumberFormat="1" applyFont="1" applyFill="1" applyBorder="1" applyAlignment="1">
      <alignment horizontal="center" vertical="center"/>
    </xf>
    <xf numFmtId="1" fontId="49" fillId="0" borderId="281" xfId="0" applyNumberFormat="1" applyFont="1" applyFill="1" applyBorder="1" applyAlignment="1">
      <alignment horizontal="center" vertical="center"/>
    </xf>
    <xf numFmtId="1" fontId="49" fillId="0" borderId="282" xfId="0" applyNumberFormat="1" applyFont="1" applyFill="1" applyBorder="1" applyAlignment="1">
      <alignment horizontal="center" vertical="center"/>
    </xf>
    <xf numFmtId="1" fontId="49" fillId="0" borderId="283" xfId="0" applyNumberFormat="1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 wrapText="1"/>
    </xf>
    <xf numFmtId="0" fontId="49" fillId="0" borderId="79" xfId="0" applyFont="1" applyFill="1" applyBorder="1" applyAlignment="1">
      <alignment horizontal="center" vertical="center"/>
    </xf>
    <xf numFmtId="1" fontId="50" fillId="0" borderId="100" xfId="0" applyNumberFormat="1" applyFont="1" applyFill="1" applyBorder="1" applyAlignment="1">
      <alignment horizontal="center" vertical="center"/>
    </xf>
    <xf numFmtId="1" fontId="50" fillId="0" borderId="284" xfId="0" applyNumberFormat="1" applyFont="1" applyFill="1" applyBorder="1" applyAlignment="1">
      <alignment horizontal="center" vertical="center"/>
    </xf>
    <xf numFmtId="1" fontId="50" fillId="0" borderId="128" xfId="0" applyNumberFormat="1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158" xfId="0" applyFont="1" applyFill="1" applyBorder="1" applyAlignment="1">
      <alignment horizontal="center" vertical="center"/>
    </xf>
    <xf numFmtId="1" fontId="49" fillId="0" borderId="98" xfId="0" applyNumberFormat="1" applyFont="1" applyFill="1" applyBorder="1" applyAlignment="1">
      <alignment horizontal="center" vertical="center"/>
    </xf>
    <xf numFmtId="1" fontId="50" fillId="0" borderId="89" xfId="0" applyNumberFormat="1" applyFont="1" applyFill="1" applyBorder="1" applyAlignment="1">
      <alignment horizontal="center" vertical="center"/>
    </xf>
    <xf numFmtId="1" fontId="49" fillId="0" borderId="141" xfId="0" applyNumberFormat="1" applyFont="1" applyFill="1" applyBorder="1" applyAlignment="1">
      <alignment horizontal="center" vertical="center"/>
    </xf>
    <xf numFmtId="1" fontId="49" fillId="0" borderId="167" xfId="0" applyNumberFormat="1" applyFont="1" applyFill="1" applyBorder="1" applyAlignment="1">
      <alignment horizontal="center" vertical="center"/>
    </xf>
    <xf numFmtId="1" fontId="49" fillId="0" borderId="285" xfId="0" applyNumberFormat="1" applyFont="1" applyFill="1" applyBorder="1" applyAlignment="1">
      <alignment horizontal="center" vertical="center"/>
    </xf>
    <xf numFmtId="0" fontId="61" fillId="0" borderId="84" xfId="0" applyFont="1" applyFill="1" applyBorder="1" applyAlignment="1">
      <alignment vertical="center" wrapText="1"/>
    </xf>
    <xf numFmtId="0" fontId="50" fillId="0" borderId="286" xfId="0" applyFont="1" applyFill="1" applyBorder="1" applyAlignment="1">
      <alignment horizontal="center" vertical="center"/>
    </xf>
    <xf numFmtId="1" fontId="50" fillId="0" borderId="170" xfId="0" applyNumberFormat="1" applyFont="1" applyFill="1" applyBorder="1" applyAlignment="1">
      <alignment horizontal="center" vertical="center"/>
    </xf>
    <xf numFmtId="1" fontId="49" fillId="0" borderId="154" xfId="0" applyNumberFormat="1" applyFont="1" applyFill="1" applyBorder="1" applyAlignment="1">
      <alignment horizontal="center" vertical="center"/>
    </xf>
    <xf numFmtId="0" fontId="19" fillId="0" borderId="136" xfId="0" applyFont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1" fontId="24" fillId="0" borderId="56" xfId="0" applyNumberFormat="1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0" fillId="0" borderId="27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228" xfId="0" applyFont="1" applyBorder="1" applyAlignment="1">
      <alignment horizontal="center" vertical="center"/>
    </xf>
    <xf numFmtId="0" fontId="0" fillId="0" borderId="28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0" fontId="0" fillId="0" borderId="25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42" borderId="29" xfId="0" applyFont="1" applyFill="1" applyBorder="1" applyAlignment="1">
      <alignment horizontal="center" vertical="center"/>
    </xf>
    <xf numFmtId="0" fontId="0" fillId="42" borderId="28" xfId="0" applyFont="1" applyFill="1" applyBorder="1" applyAlignment="1">
      <alignment horizontal="center" vertical="center"/>
    </xf>
    <xf numFmtId="0" fontId="0" fillId="42" borderId="25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4" fillId="0" borderId="288" xfId="0" applyFont="1" applyBorder="1" applyAlignment="1">
      <alignment horizontal="center" vertical="center"/>
    </xf>
    <xf numFmtId="0" fontId="0" fillId="0" borderId="289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290" xfId="0" applyFont="1" applyBorder="1" applyAlignment="1">
      <alignment horizontal="center" vertical="center"/>
    </xf>
    <xf numFmtId="0" fontId="0" fillId="0" borderId="220" xfId="0" applyFont="1" applyBorder="1" applyAlignment="1">
      <alignment horizontal="center" vertical="center"/>
    </xf>
    <xf numFmtId="0" fontId="0" fillId="42" borderId="25" xfId="0" applyFont="1" applyFill="1" applyBorder="1" applyAlignment="1">
      <alignment horizontal="center" vertical="center"/>
    </xf>
    <xf numFmtId="0" fontId="0" fillId="0" borderId="29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93" xfId="0" applyFont="1" applyBorder="1" applyAlignment="1">
      <alignment horizontal="center" vertical="center"/>
    </xf>
    <xf numFmtId="0" fontId="0" fillId="0" borderId="294" xfId="0" applyFont="1" applyBorder="1" applyAlignment="1">
      <alignment horizontal="center" vertical="center"/>
    </xf>
    <xf numFmtId="0" fontId="0" fillId="0" borderId="295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36" fillId="42" borderId="0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5" fillId="42" borderId="0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0" fontId="23" fillId="0" borderId="5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2" fillId="14" borderId="16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4" fillId="14" borderId="24" xfId="0" applyFont="1" applyFill="1" applyBorder="1" applyAlignment="1">
      <alignment horizontal="center"/>
    </xf>
    <xf numFmtId="0" fontId="42" fillId="0" borderId="3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3" fillId="6" borderId="45" xfId="0" applyFont="1" applyFill="1" applyBorder="1" applyAlignment="1">
      <alignment horizontal="center"/>
    </xf>
    <xf numFmtId="0" fontId="43" fillId="12" borderId="49" xfId="0" applyFont="1" applyFill="1" applyBorder="1" applyAlignment="1">
      <alignment horizontal="center"/>
    </xf>
    <xf numFmtId="0" fontId="43" fillId="14" borderId="32" xfId="0" applyFont="1" applyFill="1" applyBorder="1" applyAlignment="1">
      <alignment horizontal="center"/>
    </xf>
    <xf numFmtId="0" fontId="42" fillId="40" borderId="10" xfId="0" applyFont="1" applyFill="1" applyBorder="1" applyAlignment="1">
      <alignment horizontal="center" vertical="center" wrapText="1"/>
    </xf>
    <xf numFmtId="0" fontId="42" fillId="6" borderId="35" xfId="0" applyFont="1" applyFill="1" applyBorder="1" applyAlignment="1">
      <alignment horizontal="center" vertical="center"/>
    </xf>
    <xf numFmtId="0" fontId="42" fillId="6" borderId="41" xfId="0" applyFont="1" applyFill="1" applyBorder="1" applyAlignment="1">
      <alignment horizontal="center"/>
    </xf>
    <xf numFmtId="0" fontId="42" fillId="6" borderId="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2" fillId="4" borderId="64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65" xfId="0" applyFont="1" applyBorder="1" applyAlignment="1">
      <alignment horizontal="center" vertical="center" wrapText="1"/>
    </xf>
    <xf numFmtId="0" fontId="42" fillId="10" borderId="65" xfId="0" applyFont="1" applyFill="1" applyBorder="1" applyAlignment="1">
      <alignment horizontal="center" vertical="center" wrapText="1"/>
    </xf>
    <xf numFmtId="0" fontId="42" fillId="0" borderId="296" xfId="0" applyFont="1" applyBorder="1" applyAlignment="1">
      <alignment horizontal="center" vertical="center" wrapText="1"/>
    </xf>
    <xf numFmtId="0" fontId="43" fillId="40" borderId="45" xfId="0" applyFont="1" applyFill="1" applyBorder="1" applyAlignment="1">
      <alignment horizontal="center"/>
    </xf>
    <xf numFmtId="0" fontId="42" fillId="12" borderId="72" xfId="0" applyFont="1" applyFill="1" applyBorder="1" applyAlignment="1">
      <alignment horizontal="center" vertical="center"/>
    </xf>
    <xf numFmtId="0" fontId="42" fillId="12" borderId="18" xfId="0" applyFont="1" applyFill="1" applyBorder="1" applyAlignment="1">
      <alignment horizontal="center"/>
    </xf>
    <xf numFmtId="0" fontId="42" fillId="14" borderId="72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 textRotation="90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0" xfId="0" applyFont="1" applyFill="1" applyBorder="1" applyAlignment="1">
      <alignment horizontal="center" vertical="center" textRotation="90" wrapText="1"/>
    </xf>
    <xf numFmtId="0" fontId="50" fillId="0" borderId="38" xfId="0" applyFont="1" applyFill="1" applyBorder="1" applyAlignment="1">
      <alignment horizontal="center" vertical="center" textRotation="90" wrapText="1"/>
    </xf>
    <xf numFmtId="0" fontId="50" fillId="0" borderId="32" xfId="0" applyFont="1" applyFill="1" applyBorder="1" applyAlignment="1">
      <alignment horizontal="center" vertical="center" textRotation="90"/>
    </xf>
    <xf numFmtId="0" fontId="50" fillId="0" borderId="44" xfId="0" applyFont="1" applyFill="1" applyBorder="1" applyAlignment="1">
      <alignment/>
    </xf>
    <xf numFmtId="0" fontId="50" fillId="0" borderId="102" xfId="0" applyFont="1" applyFill="1" applyBorder="1" applyAlignment="1">
      <alignment horizontal="center" vertical="center"/>
    </xf>
    <xf numFmtId="0" fontId="21" fillId="0" borderId="129" xfId="0" applyFont="1" applyFill="1" applyBorder="1" applyAlignment="1">
      <alignment horizontal="center" vertical="center"/>
    </xf>
    <xf numFmtId="0" fontId="21" fillId="0" borderId="164" xfId="0" applyFont="1" applyFill="1" applyBorder="1" applyAlignment="1">
      <alignment/>
    </xf>
    <xf numFmtId="0" fontId="50" fillId="0" borderId="127" xfId="0" applyFont="1" applyFill="1" applyBorder="1" applyAlignment="1">
      <alignment horizontal="center" vertical="center"/>
    </xf>
    <xf numFmtId="1" fontId="50" fillId="0" borderId="101" xfId="0" applyNumberFormat="1" applyFont="1" applyFill="1" applyBorder="1" applyAlignment="1">
      <alignment horizontal="center" vertical="center"/>
    </xf>
    <xf numFmtId="1" fontId="50" fillId="0" borderId="84" xfId="0" applyNumberFormat="1" applyFont="1" applyFill="1" applyBorder="1" applyAlignment="1">
      <alignment horizontal="center" vertical="center"/>
    </xf>
    <xf numFmtId="1" fontId="50" fillId="0" borderId="85" xfId="0" applyNumberFormat="1" applyFont="1" applyFill="1" applyBorder="1" applyAlignment="1">
      <alignment horizontal="center" vertical="center"/>
    </xf>
    <xf numFmtId="1" fontId="50" fillId="0" borderId="297" xfId="0" applyNumberFormat="1" applyFont="1" applyFill="1" applyBorder="1" applyAlignment="1">
      <alignment horizontal="center" vertical="center"/>
    </xf>
    <xf numFmtId="0" fontId="50" fillId="0" borderId="155" xfId="0" applyFont="1" applyFill="1" applyBorder="1" applyAlignment="1">
      <alignment horizontal="left" vertical="center" wrapText="1"/>
    </xf>
    <xf numFmtId="0" fontId="50" fillId="0" borderId="152" xfId="0" applyFont="1" applyFill="1" applyBorder="1" applyAlignment="1">
      <alignment horizontal="left" vertical="center" wrapText="1"/>
    </xf>
    <xf numFmtId="0" fontId="50" fillId="0" borderId="298" xfId="0" applyFont="1" applyFill="1" applyBorder="1" applyAlignment="1">
      <alignment horizontal="left" vertical="center" wrapText="1"/>
    </xf>
    <xf numFmtId="0" fontId="50" fillId="0" borderId="276" xfId="0" applyFont="1" applyFill="1" applyBorder="1" applyAlignment="1">
      <alignment horizontal="left" vertical="center" wrapText="1"/>
    </xf>
    <xf numFmtId="1" fontId="50" fillId="0" borderId="205" xfId="0" applyNumberFormat="1" applyFont="1" applyFill="1" applyBorder="1" applyAlignment="1">
      <alignment horizontal="center" vertical="center"/>
    </xf>
    <xf numFmtId="0" fontId="50" fillId="0" borderId="299" xfId="0" applyFont="1" applyFill="1" applyBorder="1" applyAlignment="1">
      <alignment horizontal="left" vertical="center" wrapText="1"/>
    </xf>
    <xf numFmtId="0" fontId="50" fillId="0" borderId="300" xfId="0" applyFont="1" applyFill="1" applyBorder="1" applyAlignment="1">
      <alignment horizontal="center" vertical="center"/>
    </xf>
    <xf numFmtId="0" fontId="50" fillId="0" borderId="301" xfId="0" applyFont="1" applyFill="1" applyBorder="1" applyAlignment="1">
      <alignment horizontal="center" vertical="center"/>
    </xf>
    <xf numFmtId="0" fontId="50" fillId="0" borderId="302" xfId="0" applyFont="1" applyFill="1" applyBorder="1" applyAlignment="1">
      <alignment horizontal="center" vertical="center"/>
    </xf>
    <xf numFmtId="0" fontId="50" fillId="0" borderId="303" xfId="0" applyFont="1" applyFill="1" applyBorder="1" applyAlignment="1">
      <alignment horizontal="center" vertical="center"/>
    </xf>
    <xf numFmtId="0" fontId="50" fillId="0" borderId="262" xfId="0" applyFont="1" applyFill="1" applyBorder="1" applyAlignment="1">
      <alignment horizontal="center" vertical="center"/>
    </xf>
    <xf numFmtId="0" fontId="50" fillId="0" borderId="105" xfId="0" applyFont="1" applyFill="1" applyBorder="1" applyAlignment="1">
      <alignment horizontal="center" vertical="center"/>
    </xf>
    <xf numFmtId="0" fontId="50" fillId="0" borderId="304" xfId="0" applyFont="1" applyFill="1" applyBorder="1" applyAlignment="1">
      <alignment horizontal="center" vertical="center" textRotation="90" wrapText="1"/>
    </xf>
    <xf numFmtId="0" fontId="50" fillId="0" borderId="152" xfId="0" applyFont="1" applyFill="1" applyBorder="1" applyAlignment="1">
      <alignment horizontal="center" vertical="center" textRotation="90" wrapText="1"/>
    </xf>
    <xf numFmtId="0" fontId="50" fillId="0" borderId="30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03" xfId="0" applyFont="1" applyFill="1" applyBorder="1" applyAlignment="1">
      <alignment horizontal="center" vertical="center"/>
    </xf>
    <xf numFmtId="0" fontId="50" fillId="0" borderId="306" xfId="0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wrapText="1"/>
    </xf>
    <xf numFmtId="0" fontId="50" fillId="0" borderId="82" xfId="0" applyFont="1" applyFill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/>
    </xf>
    <xf numFmtId="0" fontId="50" fillId="0" borderId="299" xfId="0" applyFont="1" applyFill="1" applyBorder="1" applyAlignment="1">
      <alignment horizontal="center" vertical="center"/>
    </xf>
    <xf numFmtId="0" fontId="50" fillId="0" borderId="307" xfId="0" applyFont="1" applyFill="1" applyBorder="1" applyAlignment="1">
      <alignment horizontal="center" vertical="center"/>
    </xf>
    <xf numFmtId="0" fontId="50" fillId="0" borderId="19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55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08" xfId="0" applyFont="1" applyFill="1" applyBorder="1" applyAlignment="1">
      <alignment horizontal="center" vertical="center" textRotation="90" wrapText="1"/>
    </xf>
    <xf numFmtId="0" fontId="50" fillId="0" borderId="155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34" xfId="0" applyFont="1" applyFill="1" applyBorder="1" applyAlignment="1">
      <alignment horizontal="center" vertical="center" textRotation="90" wrapText="1"/>
    </xf>
    <xf numFmtId="0" fontId="50" fillId="0" borderId="45" xfId="0" applyFont="1" applyFill="1" applyBorder="1" applyAlignment="1">
      <alignment horizontal="center" vertical="center" textRotation="90" wrapText="1"/>
    </xf>
    <xf numFmtId="0" fontId="50" fillId="0" borderId="309" xfId="0" applyFont="1" applyFill="1" applyBorder="1" applyAlignment="1">
      <alignment horizontal="center" vertical="center" wrapText="1"/>
    </xf>
    <xf numFmtId="0" fontId="50" fillId="0" borderId="301" xfId="0" applyFont="1" applyFill="1" applyBorder="1" applyAlignment="1">
      <alignment horizontal="center" vertical="center" wrapText="1"/>
    </xf>
    <xf numFmtId="0" fontId="50" fillId="0" borderId="307" xfId="0" applyFont="1" applyFill="1" applyBorder="1" applyAlignment="1">
      <alignment horizontal="center" vertical="center" wrapText="1"/>
    </xf>
    <xf numFmtId="0" fontId="50" fillId="0" borderId="124" xfId="0" applyFont="1" applyFill="1" applyBorder="1" applyAlignment="1">
      <alignment horizontal="center" vertical="center"/>
    </xf>
    <xf numFmtId="0" fontId="50" fillId="0" borderId="156" xfId="0" applyFont="1" applyFill="1" applyBorder="1" applyAlignment="1">
      <alignment horizontal="center" vertical="center"/>
    </xf>
    <xf numFmtId="0" fontId="50" fillId="0" borderId="310" xfId="0" applyFont="1" applyFill="1" applyBorder="1" applyAlignment="1">
      <alignment horizontal="center" vertical="center"/>
    </xf>
    <xf numFmtId="0" fontId="50" fillId="0" borderId="256" xfId="0" applyFont="1" applyFill="1" applyBorder="1" applyAlignment="1">
      <alignment horizontal="center" vertical="center"/>
    </xf>
    <xf numFmtId="1" fontId="50" fillId="0" borderId="293" xfId="0" applyNumberFormat="1" applyFont="1" applyFill="1" applyBorder="1" applyAlignment="1">
      <alignment horizontal="center" vertical="center"/>
    </xf>
    <xf numFmtId="0" fontId="50" fillId="0" borderId="291" xfId="0" applyFont="1" applyFill="1" applyBorder="1" applyAlignment="1">
      <alignment horizontal="center" vertical="center"/>
    </xf>
    <xf numFmtId="1" fontId="50" fillId="0" borderId="295" xfId="0" applyNumberFormat="1" applyFont="1" applyFill="1" applyBorder="1" applyAlignment="1">
      <alignment horizontal="center" vertical="center"/>
    </xf>
    <xf numFmtId="1" fontId="50" fillId="0" borderId="254" xfId="0" applyNumberFormat="1" applyFont="1" applyFill="1" applyBorder="1" applyAlignment="1">
      <alignment horizontal="center" vertical="center"/>
    </xf>
    <xf numFmtId="0" fontId="50" fillId="0" borderId="275" xfId="0" applyFont="1" applyFill="1" applyBorder="1" applyAlignment="1">
      <alignment horizontal="center" vertical="center"/>
    </xf>
    <xf numFmtId="0" fontId="50" fillId="0" borderId="274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311" xfId="0" applyFont="1" applyFill="1" applyBorder="1" applyAlignment="1">
      <alignment horizontal="center" vertical="center"/>
    </xf>
    <xf numFmtId="0" fontId="50" fillId="0" borderId="27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289" xfId="0" applyFont="1" applyFill="1" applyBorder="1" applyAlignment="1">
      <alignment horizontal="center" vertical="center"/>
    </xf>
    <xf numFmtId="0" fontId="50" fillId="0" borderId="312" xfId="0" applyFont="1" applyFill="1" applyBorder="1" applyAlignment="1">
      <alignment horizontal="center" vertical="center"/>
    </xf>
    <xf numFmtId="0" fontId="50" fillId="0" borderId="220" xfId="0" applyFont="1" applyFill="1" applyBorder="1" applyAlignment="1">
      <alignment horizontal="center" vertical="center"/>
    </xf>
    <xf numFmtId="0" fontId="50" fillId="0" borderId="313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center" vertical="center"/>
    </xf>
    <xf numFmtId="0" fontId="50" fillId="0" borderId="31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96" xfId="0" applyFont="1" applyFill="1" applyBorder="1" applyAlignment="1">
      <alignment vertical="top" wrapText="1"/>
    </xf>
    <xf numFmtId="0" fontId="24" fillId="0" borderId="140" xfId="0" applyFont="1" applyBorder="1" applyAlignment="1">
      <alignment vertical="top" wrapText="1"/>
    </xf>
    <xf numFmtId="0" fontId="24" fillId="0" borderId="5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44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140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44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vertical="top" wrapText="1"/>
    </xf>
    <xf numFmtId="0" fontId="21" fillId="0" borderId="59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44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vertical="top" wrapText="1"/>
    </xf>
    <xf numFmtId="0" fontId="21" fillId="0" borderId="140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97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19" fillId="0" borderId="97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307" xfId="0" applyFont="1" applyFill="1" applyBorder="1" applyAlignment="1">
      <alignment horizontal="center" vertical="center" wrapText="1"/>
    </xf>
    <xf numFmtId="0" fontId="0" fillId="0" borderId="315" xfId="0" applyFont="1" applyFill="1" applyBorder="1" applyAlignment="1">
      <alignment horizontal="center" vertical="center" wrapText="1"/>
    </xf>
    <xf numFmtId="0" fontId="0" fillId="0" borderId="301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64" xfId="0" applyFont="1" applyFill="1" applyBorder="1" applyAlignment="1">
      <alignment horizontal="center" vertical="center"/>
    </xf>
    <xf numFmtId="0" fontId="0" fillId="0" borderId="197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center" vertical="center"/>
    </xf>
    <xf numFmtId="0" fontId="0" fillId="0" borderId="317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0" fillId="0" borderId="294" xfId="0" applyFont="1" applyFill="1" applyBorder="1" applyAlignment="1">
      <alignment horizontal="center" vertical="center"/>
    </xf>
    <xf numFmtId="0" fontId="0" fillId="0" borderId="318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0" fontId="0" fillId="0" borderId="207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56</xdr:col>
      <xdr:colOff>2266950</xdr:colOff>
      <xdr:row>37</xdr:row>
      <xdr:rowOff>38100</xdr:rowOff>
    </xdr:to>
    <xdr:pic>
      <xdr:nvPicPr>
        <xdr:cNvPr id="1" name="Рисунок 4" descr="C:\Users\user\Desktop\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77825" cy="736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375" style="0" customWidth="1"/>
    <col min="5" max="5" width="2.125" style="0" customWidth="1"/>
    <col min="6" max="6" width="3.125" style="0" customWidth="1"/>
    <col min="7" max="8" width="2.625" style="0" customWidth="1"/>
    <col min="9" max="10" width="2.50390625" style="0" customWidth="1"/>
    <col min="11" max="11" width="2.125" style="0" customWidth="1"/>
    <col min="12" max="12" width="2.375" style="0" customWidth="1"/>
    <col min="13" max="13" width="2.125" style="0" customWidth="1"/>
    <col min="14" max="14" width="2.50390625" style="0" customWidth="1"/>
    <col min="15" max="18" width="2.125" style="0" customWidth="1"/>
    <col min="19" max="54" width="2.50390625" style="0" customWidth="1"/>
    <col min="55" max="55" width="3.625" style="0" customWidth="1"/>
    <col min="56" max="56" width="3.50390625" style="0" customWidth="1"/>
    <col min="57" max="57" width="30.50390625" style="0" customWidth="1"/>
    <col min="58" max="58" width="4.625" style="0" hidden="1" customWidth="1"/>
    <col min="59" max="59" width="5.125" style="0" hidden="1" customWidth="1"/>
    <col min="60" max="60" width="6.375" style="0" hidden="1" customWidth="1"/>
    <col min="61" max="61" width="8.625" style="0" hidden="1" customWidth="1"/>
    <col min="62" max="62" width="1.875" style="0" hidden="1" customWidth="1"/>
    <col min="63" max="63" width="5.50390625" style="0" hidden="1" customWidth="1"/>
    <col min="64" max="64" width="4.375" style="0" hidden="1" customWidth="1"/>
    <col min="65" max="65" width="4.50390625" style="0" hidden="1" customWidth="1"/>
    <col min="66" max="66" width="15.875" style="0" hidden="1" customWidth="1"/>
  </cols>
  <sheetData>
    <row r="2" ht="18.75">
      <c r="AF2" s="19"/>
    </row>
    <row r="3" ht="18.75">
      <c r="AF3" s="19"/>
    </row>
    <row r="4" ht="18.75">
      <c r="AF4" s="19"/>
    </row>
    <row r="6" ht="18">
      <c r="AT6" s="571"/>
    </row>
    <row r="7" ht="18">
      <c r="AT7" s="571"/>
    </row>
    <row r="8" ht="18">
      <c r="AT8" s="571"/>
    </row>
    <row r="9" ht="18">
      <c r="AT9" s="571"/>
    </row>
    <row r="12" spans="1:66" ht="11.25" customHeight="1">
      <c r="A12" s="1"/>
      <c r="B12" s="1"/>
      <c r="C12" s="1"/>
      <c r="D12" s="2"/>
      <c r="E12" s="2"/>
      <c r="F12" s="2"/>
      <c r="G12" s="2"/>
      <c r="H12" s="2"/>
      <c r="I12" s="2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H12" s="2"/>
      <c r="BI12" s="2"/>
      <c r="BJ12" s="1090"/>
      <c r="BK12" s="1090"/>
      <c r="BL12" s="1090"/>
      <c r="BM12" s="1090"/>
      <c r="BN12" s="1090"/>
    </row>
    <row r="13" spans="1:66" ht="11.25" customHeight="1">
      <c r="A13" s="1"/>
      <c r="B13" s="1"/>
      <c r="C13" s="1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J13" s="4"/>
      <c r="BK13" s="5"/>
      <c r="BL13" s="5"/>
      <c r="BM13" s="5"/>
      <c r="BN13" s="5"/>
    </row>
    <row r="14" spans="1:66" ht="11.25" customHeight="1">
      <c r="A14" s="1"/>
      <c r="B14" s="1"/>
      <c r="C14" s="1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  <c r="P14" s="1090"/>
      <c r="Q14" s="1090"/>
      <c r="R14" s="1090"/>
      <c r="S14" s="1090"/>
      <c r="T14" s="1090"/>
      <c r="U14" s="109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H14" s="4"/>
      <c r="BI14" s="4"/>
      <c r="BJ14" s="4"/>
      <c r="BK14" s="4"/>
      <c r="BL14" s="4"/>
      <c r="BM14" s="2"/>
      <c r="BN14" s="5"/>
    </row>
    <row r="15" spans="1:66" ht="14.25">
      <c r="A15" s="3"/>
      <c r="B15" s="3"/>
      <c r="C15" s="3"/>
      <c r="D15" s="4"/>
      <c r="E15" s="6"/>
      <c r="F15" s="6"/>
      <c r="G15" s="6"/>
      <c r="H15" s="6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6"/>
      <c r="U15" s="6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7"/>
      <c r="BF15" s="8"/>
      <c r="BG15" s="8"/>
      <c r="BH15" s="8"/>
      <c r="BI15" s="8"/>
      <c r="BJ15" s="9"/>
      <c r="BK15" s="7"/>
      <c r="BL15" s="7"/>
      <c r="BM15" s="10"/>
      <c r="BN15" s="10"/>
    </row>
    <row r="16" spans="1:66" ht="14.25" customHeight="1">
      <c r="A16" s="1091"/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7"/>
      <c r="BF16" s="8"/>
      <c r="BG16" s="8"/>
      <c r="BH16" s="9"/>
      <c r="BI16" s="7"/>
      <c r="BJ16" s="7"/>
      <c r="BK16" s="7"/>
      <c r="BL16" s="7"/>
      <c r="BM16" s="2"/>
      <c r="BN16" s="12"/>
    </row>
    <row r="17" spans="1:70" ht="14.25" customHeight="1">
      <c r="A17" s="1092"/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  <c r="Q17" s="1092"/>
      <c r="R17" s="1092"/>
      <c r="S17" s="1092"/>
      <c r="T17" s="1092"/>
      <c r="U17" s="109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1"/>
      <c r="BJ17" s="11"/>
      <c r="BK17" s="11"/>
      <c r="BL17" s="11"/>
      <c r="BM17" s="5"/>
      <c r="BN17" s="5"/>
      <c r="BO17" s="5"/>
      <c r="BP17" s="5"/>
      <c r="BQ17" s="5"/>
      <c r="BR17" s="13"/>
    </row>
    <row r="18" spans="1:71" ht="14.25" customHeight="1">
      <c r="A18" s="13"/>
      <c r="B18" s="13"/>
      <c r="C18" s="13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AA18" s="13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4"/>
      <c r="AR18" s="14"/>
      <c r="AS18" s="14"/>
      <c r="AT18" s="14"/>
      <c r="AU18" s="14"/>
      <c r="AV18" s="14"/>
      <c r="AW18" s="14"/>
      <c r="AX18" s="14"/>
      <c r="AY18" s="5"/>
      <c r="AZ18" s="5"/>
      <c r="BA18" s="5"/>
      <c r="BB18" s="5"/>
      <c r="BC18" s="5"/>
      <c r="BD18" s="5"/>
      <c r="BE18" s="5"/>
      <c r="BF18" s="5"/>
      <c r="BG18" s="5"/>
      <c r="BJ18" s="9"/>
      <c r="BK18" s="15"/>
      <c r="BL18" s="15"/>
      <c r="BM18" s="15"/>
      <c r="BN18" s="15"/>
      <c r="BO18" s="15"/>
      <c r="BP18" s="15"/>
      <c r="BQ18" s="15"/>
      <c r="BR18" s="16"/>
      <c r="BS18" s="16"/>
    </row>
    <row r="19" spans="1:71" ht="14.25" customHeight="1">
      <c r="A19" s="13"/>
      <c r="B19" s="13"/>
      <c r="C19" s="13"/>
      <c r="D19" s="13"/>
      <c r="E19" s="13"/>
      <c r="F19" s="13"/>
      <c r="G19" s="13"/>
      <c r="AA19" s="13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4"/>
      <c r="AR19" s="14"/>
      <c r="AS19" s="14"/>
      <c r="AT19" s="14"/>
      <c r="AU19" s="14"/>
      <c r="AV19" s="14"/>
      <c r="AW19" s="14"/>
      <c r="AX19" s="14"/>
      <c r="AY19" s="5"/>
      <c r="AZ19" s="5"/>
      <c r="BA19" s="5"/>
      <c r="BB19" s="5"/>
      <c r="BC19" s="5"/>
      <c r="BD19" s="5"/>
      <c r="BE19" s="5"/>
      <c r="BF19" s="5"/>
      <c r="BG19" s="5"/>
      <c r="BM19" s="13"/>
      <c r="BN19" s="13"/>
      <c r="BO19" s="17"/>
      <c r="BP19" s="17"/>
      <c r="BQ19" s="17"/>
      <c r="BR19" s="17"/>
      <c r="BS19" s="17"/>
    </row>
    <row r="20" spans="1:71" ht="14.25" customHeight="1">
      <c r="A20" s="13"/>
      <c r="B20" s="13"/>
      <c r="C20" s="13"/>
      <c r="D20" s="13"/>
      <c r="E20" s="13"/>
      <c r="F20" s="13"/>
      <c r="G20" s="13"/>
      <c r="AA20" s="13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4"/>
      <c r="AR20" s="14"/>
      <c r="AS20" s="14"/>
      <c r="AT20" s="14"/>
      <c r="AU20" s="14"/>
      <c r="AV20" s="14"/>
      <c r="AW20" s="14"/>
      <c r="AX20" s="14"/>
      <c r="AY20" s="5"/>
      <c r="AZ20" s="5"/>
      <c r="BA20" s="5"/>
      <c r="BB20" s="5"/>
      <c r="BC20" s="5"/>
      <c r="BD20" s="5"/>
      <c r="BE20" s="5"/>
      <c r="BF20" s="5"/>
      <c r="BG20" s="5"/>
      <c r="BM20" s="13"/>
      <c r="BN20" s="13"/>
      <c r="BO20" s="17"/>
      <c r="BP20" s="17"/>
      <c r="BQ20" s="17"/>
      <c r="BR20" s="17"/>
      <c r="BS20" s="17"/>
    </row>
    <row r="21" spans="1:71" ht="14.25" customHeight="1">
      <c r="A21" s="13"/>
      <c r="B21" s="13"/>
      <c r="C21" s="13"/>
      <c r="D21" s="13"/>
      <c r="E21" s="13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AA21" s="13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4"/>
      <c r="AR21" s="14"/>
      <c r="AS21" s="14"/>
      <c r="AT21" s="14"/>
      <c r="AU21" s="14"/>
      <c r="AV21" s="14"/>
      <c r="AW21" s="14"/>
      <c r="AX21" s="14"/>
      <c r="AY21" s="5"/>
      <c r="AZ21" s="5"/>
      <c r="BA21" s="5"/>
      <c r="BB21" s="5"/>
      <c r="BC21" s="5"/>
      <c r="BD21" s="5"/>
      <c r="BE21" s="5"/>
      <c r="BF21" s="5"/>
      <c r="BG21" s="5"/>
      <c r="BI21" s="1093"/>
      <c r="BJ21" s="1093"/>
      <c r="BK21" s="1093"/>
      <c r="BL21" s="1093"/>
      <c r="BM21" s="1093"/>
      <c r="BN21" s="1093"/>
      <c r="BO21" s="1093"/>
      <c r="BP21" s="1093"/>
      <c r="BQ21" s="1093"/>
      <c r="BR21" s="1093"/>
      <c r="BS21" s="17"/>
    </row>
    <row r="22" spans="1:71" ht="14.25" customHeight="1">
      <c r="A22" s="13"/>
      <c r="B22" s="13"/>
      <c r="C22" s="13"/>
      <c r="D22" s="13"/>
      <c r="E22" s="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AA22" s="13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4"/>
      <c r="AR22" s="14"/>
      <c r="AS22" s="14"/>
      <c r="AT22" s="14"/>
      <c r="AU22" s="14"/>
      <c r="AV22" s="14"/>
      <c r="AW22" s="14"/>
      <c r="AX22" s="14"/>
      <c r="AY22" s="5"/>
      <c r="AZ22" s="5"/>
      <c r="BA22" s="5"/>
      <c r="BB22" s="5"/>
      <c r="BC22" s="5"/>
      <c r="BD22" s="5"/>
      <c r="BE22" s="5"/>
      <c r="BF22" s="5"/>
      <c r="BG22" s="5"/>
      <c r="BM22" s="13"/>
      <c r="BN22" s="13"/>
      <c r="BO22" s="17"/>
      <c r="BP22" s="17"/>
      <c r="BQ22" s="17"/>
      <c r="BR22" s="17"/>
      <c r="BS22" s="17"/>
    </row>
    <row r="23" spans="1:71" ht="14.25" customHeight="1">
      <c r="A23" s="13"/>
      <c r="B23" s="13"/>
      <c r="C23" s="13"/>
      <c r="D23" s="13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AA23" s="13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4"/>
      <c r="AR23" s="14"/>
      <c r="AS23" s="14"/>
      <c r="AT23" s="14"/>
      <c r="AU23" s="14"/>
      <c r="AV23" s="14"/>
      <c r="AW23" s="14"/>
      <c r="AX23" s="14"/>
      <c r="AY23" s="5"/>
      <c r="AZ23" s="5"/>
      <c r="BA23" s="5"/>
      <c r="BB23" s="5"/>
      <c r="BC23" s="5"/>
      <c r="BD23" s="5"/>
      <c r="BE23" s="5"/>
      <c r="BF23" s="5"/>
      <c r="BG23" s="5"/>
      <c r="BM23" s="13"/>
      <c r="BN23" s="13"/>
      <c r="BO23" s="17"/>
      <c r="BP23" s="17"/>
      <c r="BQ23" s="17"/>
      <c r="BR23" s="17"/>
      <c r="BS23" s="17"/>
    </row>
    <row r="24" spans="1:71" ht="19.5" customHeight="1">
      <c r="A24" s="13"/>
      <c r="B24" s="13"/>
      <c r="C24" s="13"/>
      <c r="D24" s="13"/>
      <c r="E24" s="13"/>
      <c r="F24" s="13"/>
      <c r="G24" s="13"/>
      <c r="AA24" s="13"/>
      <c r="AB24" s="5"/>
      <c r="AC24" s="5"/>
      <c r="AD24" s="5"/>
      <c r="AE24" s="5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5"/>
      <c r="BC24" s="5"/>
      <c r="BD24" s="5"/>
      <c r="BE24" s="5"/>
      <c r="BF24" s="5"/>
      <c r="BG24" s="5"/>
      <c r="BM24" s="13"/>
      <c r="BN24" s="13"/>
      <c r="BO24" s="17"/>
      <c r="BP24" s="17"/>
      <c r="BQ24" s="17"/>
      <c r="BR24" s="17"/>
      <c r="BS24" s="17"/>
    </row>
    <row r="25" spans="1:71" ht="19.5" customHeight="1">
      <c r="A25" s="13"/>
      <c r="B25" s="13"/>
      <c r="C25" s="13"/>
      <c r="D25" s="13"/>
      <c r="E25" s="13"/>
      <c r="F25" s="13"/>
      <c r="G25" s="13"/>
      <c r="AA25" s="13"/>
      <c r="AB25" s="5"/>
      <c r="AC25" s="5"/>
      <c r="AD25" s="5"/>
      <c r="AE25" s="5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4"/>
      <c r="AR25" s="14"/>
      <c r="AS25" s="14"/>
      <c r="AT25" s="14"/>
      <c r="AU25" s="14"/>
      <c r="AV25" s="14"/>
      <c r="AW25" s="14"/>
      <c r="AX25" s="14"/>
      <c r="AY25" s="5"/>
      <c r="AZ25" s="5"/>
      <c r="BA25" s="5"/>
      <c r="BB25" s="5"/>
      <c r="BC25" s="5"/>
      <c r="BD25" s="5"/>
      <c r="BE25" s="5"/>
      <c r="BF25" s="5"/>
      <c r="BG25" s="5"/>
      <c r="BM25" s="13"/>
      <c r="BN25" s="13"/>
      <c r="BO25" s="17"/>
      <c r="BP25" s="17"/>
      <c r="BQ25" s="17"/>
      <c r="BR25" s="17"/>
      <c r="BS25" s="17"/>
    </row>
    <row r="26" spans="1:71" ht="18.75" customHeight="1">
      <c r="A26" s="13"/>
      <c r="B26" s="13"/>
      <c r="C26" s="13"/>
      <c r="D26" s="13"/>
      <c r="E26" s="13"/>
      <c r="F26" s="13"/>
      <c r="G26" s="13"/>
      <c r="AA26" s="13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4"/>
      <c r="AY26" s="5"/>
      <c r="AZ26" s="5"/>
      <c r="BA26" s="5"/>
      <c r="BB26" s="5"/>
      <c r="BC26" s="5"/>
      <c r="BD26" s="5"/>
      <c r="BE26" s="5"/>
      <c r="BF26" s="5"/>
      <c r="BG26" s="5"/>
      <c r="BM26" s="13"/>
      <c r="BN26" s="13"/>
      <c r="BO26" s="17"/>
      <c r="BP26" s="17"/>
      <c r="BQ26" s="17"/>
      <c r="BR26" s="17"/>
      <c r="BS26" s="17"/>
    </row>
    <row r="27" spans="1:27" ht="12.75">
      <c r="A27" s="13"/>
      <c r="B27" s="13"/>
      <c r="C27" s="13"/>
      <c r="D27" s="13"/>
      <c r="E27" s="13"/>
      <c r="F27" s="13"/>
      <c r="G27" s="13"/>
      <c r="AA27" s="13"/>
    </row>
    <row r="28" spans="1:55" ht="18.75">
      <c r="A28" s="13"/>
      <c r="B28" s="13"/>
      <c r="C28" s="13"/>
      <c r="D28" s="13"/>
      <c r="E28" s="13"/>
      <c r="F28" s="13"/>
      <c r="G28" s="13"/>
      <c r="V28" s="19"/>
      <c r="AA28" s="13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BC28" s="19"/>
    </row>
    <row r="29" spans="1:55" ht="20.25">
      <c r="A29" s="13"/>
      <c r="B29" s="13"/>
      <c r="C29" s="13"/>
      <c r="D29" s="13"/>
      <c r="E29" s="13"/>
      <c r="F29" s="13"/>
      <c r="G29" s="13"/>
      <c r="AA29" s="13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0"/>
      <c r="BC29" s="20"/>
    </row>
    <row r="30" spans="1:27" ht="12.75">
      <c r="A30" s="13"/>
      <c r="B30" s="13"/>
      <c r="C30" s="13"/>
      <c r="D30" s="13"/>
      <c r="E30" s="13"/>
      <c r="F30" s="13"/>
      <c r="G30" s="13"/>
      <c r="AA30" s="13"/>
    </row>
    <row r="31" spans="1:59" ht="19.5">
      <c r="A31" s="13"/>
      <c r="B31" s="13"/>
      <c r="C31" s="13"/>
      <c r="D31" s="13"/>
      <c r="E31" s="13"/>
      <c r="F31" s="13"/>
      <c r="G31" s="13"/>
      <c r="AA31" s="13"/>
      <c r="AE31" s="21"/>
      <c r="AF31" s="21"/>
      <c r="AG31" s="21"/>
      <c r="AH31" s="21"/>
      <c r="AI31" s="21"/>
      <c r="AJ31" s="21"/>
      <c r="AK31" s="21"/>
      <c r="AL31" s="19"/>
      <c r="AM31" s="19"/>
      <c r="AN31" s="19"/>
      <c r="AO31" s="19"/>
      <c r="AP31" s="19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1094"/>
      <c r="BB31" s="1095"/>
      <c r="BC31" s="1095"/>
      <c r="BD31" s="1095"/>
      <c r="BE31" s="1095"/>
      <c r="BF31" s="1095"/>
      <c r="BG31" s="1095"/>
    </row>
    <row r="32" spans="1:88" ht="19.5">
      <c r="A32" s="13"/>
      <c r="B32" s="13"/>
      <c r="C32" s="13"/>
      <c r="D32" s="13"/>
      <c r="E32" s="13"/>
      <c r="F32" s="13"/>
      <c r="G32" s="13"/>
      <c r="K32" s="5"/>
      <c r="T32" s="21"/>
      <c r="U32" s="21"/>
      <c r="V32" s="21"/>
      <c r="W32" s="21"/>
      <c r="X32" s="21"/>
      <c r="Y32" s="21"/>
      <c r="AH32" s="22"/>
      <c r="AI32" s="22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573"/>
      <c r="BC32" s="573"/>
      <c r="BD32" s="573"/>
      <c r="BE32" s="573"/>
      <c r="BF32" s="573"/>
      <c r="BG32" s="573"/>
      <c r="BH32" s="573"/>
      <c r="BI32" s="20"/>
      <c r="BJ32" s="20"/>
      <c r="BK32" s="20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spans="1:88" ht="18.75">
      <c r="A33" s="13"/>
      <c r="B33" s="13"/>
      <c r="C33" s="13"/>
      <c r="D33" s="13"/>
      <c r="E33" s="13"/>
      <c r="F33" s="13"/>
      <c r="G33" s="13"/>
      <c r="K33" s="5"/>
      <c r="T33" s="21"/>
      <c r="U33" s="21"/>
      <c r="V33" s="21"/>
      <c r="W33" s="21"/>
      <c r="X33" s="21"/>
      <c r="Y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</row>
    <row r="34" spans="1:88" ht="18.75">
      <c r="A34" s="13"/>
      <c r="B34" s="13"/>
      <c r="C34" s="13"/>
      <c r="D34" s="13"/>
      <c r="E34" s="13"/>
      <c r="F34" s="13"/>
      <c r="G34" s="13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</row>
    <row r="35" spans="1:88" ht="12" customHeight="1">
      <c r="A35" s="13"/>
      <c r="B35" s="13"/>
      <c r="C35" s="13"/>
      <c r="D35" s="13"/>
      <c r="E35" s="13"/>
      <c r="F35" s="13"/>
      <c r="G35" s="13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</row>
    <row r="36" spans="1:88" ht="12.75" customHeight="1">
      <c r="A36" s="13"/>
      <c r="B36" s="13"/>
      <c r="C36" s="13"/>
      <c r="D36" s="13"/>
      <c r="E36" s="13"/>
      <c r="F36" s="13"/>
      <c r="G36" s="13"/>
      <c r="T36" s="1089"/>
      <c r="U36" s="1089"/>
      <c r="V36" s="1089"/>
      <c r="W36" s="1089"/>
      <c r="X36" s="1089"/>
      <c r="Y36" s="1089"/>
      <c r="Z36" s="1089"/>
      <c r="AA36" s="1089"/>
      <c r="AB36" s="1089"/>
      <c r="AC36" s="1089"/>
      <c r="AD36" s="1089"/>
      <c r="AE36" s="1089"/>
      <c r="AF36" s="1089"/>
      <c r="AG36" s="1089"/>
      <c r="AH36" s="1089"/>
      <c r="AI36" s="1089"/>
      <c r="AJ36" s="1089"/>
      <c r="AK36" s="1089"/>
      <c r="AL36" s="1089"/>
      <c r="AM36" s="1089"/>
      <c r="AN36" s="1089"/>
      <c r="AO36" s="1089"/>
      <c r="AP36" s="1089"/>
      <c r="AQ36" s="1089"/>
      <c r="AR36" s="1089"/>
      <c r="AS36" s="1089"/>
      <c r="AT36" s="1089"/>
      <c r="AU36" s="1089"/>
      <c r="AV36" s="25"/>
      <c r="AW36" s="25"/>
      <c r="AX36" s="25"/>
      <c r="AY36" s="26"/>
      <c r="AZ36" s="26"/>
      <c r="BA36" s="26"/>
      <c r="BB36" s="26"/>
      <c r="BC36" s="25"/>
      <c r="BD36" s="25"/>
      <c r="BE36" s="25"/>
      <c r="BF36" s="25"/>
      <c r="BG36" s="25"/>
      <c r="BH36" s="25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</row>
    <row r="37" spans="1:88" ht="12" customHeight="1">
      <c r="A37" s="13"/>
      <c r="B37" s="13"/>
      <c r="C37" s="13"/>
      <c r="D37" s="13"/>
      <c r="E37" s="13"/>
      <c r="F37" s="13"/>
      <c r="G37" s="13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</row>
    <row r="38" spans="1:88" ht="3.75" customHeight="1">
      <c r="A38" s="13"/>
      <c r="B38" s="13"/>
      <c r="C38" s="13"/>
      <c r="D38" s="13"/>
      <c r="E38" s="13"/>
      <c r="F38" s="13"/>
      <c r="G38" s="13"/>
      <c r="T38" s="21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</row>
    <row r="39" spans="1:88" ht="15" customHeight="1" hidden="1">
      <c r="A39" s="13"/>
      <c r="B39" s="13"/>
      <c r="C39" s="13"/>
      <c r="D39" s="13"/>
      <c r="E39" s="13"/>
      <c r="F39" s="13"/>
      <c r="G39" s="13"/>
      <c r="T39" s="21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</row>
    <row r="40" spans="1:88" ht="12" customHeight="1" hidden="1">
      <c r="A40" s="13"/>
      <c r="B40" s="13"/>
      <c r="C40" s="13"/>
      <c r="D40" s="13"/>
      <c r="E40" s="13"/>
      <c r="F40" s="13"/>
      <c r="G40" s="1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</row>
    <row r="41" spans="1:88" ht="15" customHeight="1" hidden="1">
      <c r="A41" s="13"/>
      <c r="B41" s="13"/>
      <c r="C41" s="13"/>
      <c r="D41" s="13"/>
      <c r="E41" s="13"/>
      <c r="F41" s="13"/>
      <c r="G41" s="13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</row>
    <row r="42" spans="1:88" ht="16.5" customHeight="1" hidden="1">
      <c r="A42" s="13"/>
      <c r="B42" s="13"/>
      <c r="C42" s="13"/>
      <c r="D42" s="13"/>
      <c r="E42" s="13"/>
      <c r="F42" s="13"/>
      <c r="G42" s="13"/>
      <c r="T42" s="27"/>
      <c r="U42" s="19"/>
      <c r="V42" s="19"/>
      <c r="W42" s="19"/>
      <c r="X42" s="19"/>
      <c r="Y42" s="19"/>
      <c r="Z42" s="19"/>
      <c r="AA42" s="19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</row>
    <row r="43" spans="1:88" ht="13.5" customHeight="1" hidden="1">
      <c r="A43" s="13"/>
      <c r="B43" s="13"/>
      <c r="C43" s="13"/>
      <c r="D43" s="13"/>
      <c r="E43" s="13"/>
      <c r="F43" s="13"/>
      <c r="G43" s="13"/>
      <c r="T43" s="19"/>
      <c r="U43" s="19"/>
      <c r="V43" s="19"/>
      <c r="W43" s="19"/>
      <c r="X43" s="19"/>
      <c r="Y43" s="19"/>
      <c r="Z43" s="19"/>
      <c r="AA43" s="19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</row>
    <row r="44" spans="1:88" ht="15" customHeight="1" hidden="1">
      <c r="A44" s="13"/>
      <c r="B44" s="13"/>
      <c r="C44" s="13"/>
      <c r="D44" s="13"/>
      <c r="E44" s="13"/>
      <c r="F44" s="13"/>
      <c r="G44" s="13"/>
      <c r="T44" s="19"/>
      <c r="U44" s="19"/>
      <c r="V44" s="19"/>
      <c r="W44" s="19"/>
      <c r="X44" s="19"/>
      <c r="Y44" s="19"/>
      <c r="Z44" s="19"/>
      <c r="AA44" s="19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spans="1:88" ht="12.75" customHeight="1" hidden="1">
      <c r="A45" s="13"/>
      <c r="B45" s="13"/>
      <c r="C45" s="13"/>
      <c r="D45" s="13"/>
      <c r="E45" s="13"/>
      <c r="F45" s="13"/>
      <c r="G45" s="13"/>
      <c r="T45" s="19"/>
      <c r="U45" s="19"/>
      <c r="V45" s="19"/>
      <c r="W45" s="19"/>
      <c r="X45" s="19"/>
      <c r="Y45" s="19"/>
      <c r="Z45" s="19"/>
      <c r="AA45" s="19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</row>
    <row r="46" spans="1:88" ht="18.75" customHeight="1" hidden="1">
      <c r="A46" s="13"/>
      <c r="B46" s="13"/>
      <c r="C46" s="13"/>
      <c r="D46" s="13"/>
      <c r="E46" s="13"/>
      <c r="F46" s="13"/>
      <c r="G46" s="13"/>
      <c r="H46" s="13"/>
      <c r="I46" s="13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1089"/>
      <c r="U46" s="1089"/>
      <c r="V46" s="1089"/>
      <c r="W46" s="1089"/>
      <c r="X46" s="1089"/>
      <c r="Y46" s="1089"/>
      <c r="Z46" s="1089"/>
      <c r="AA46" s="1089"/>
      <c r="AB46" s="1089"/>
      <c r="AC46" s="1089"/>
      <c r="AD46" s="1089"/>
      <c r="AE46" s="1089"/>
      <c r="AF46" s="1089"/>
      <c r="AG46" s="1089"/>
      <c r="AH46" s="1089"/>
      <c r="AI46" s="1089"/>
      <c r="AJ46" s="1089"/>
      <c r="AK46" s="1089"/>
      <c r="AL46" s="1089"/>
      <c r="AM46" s="1089"/>
      <c r="AN46" s="1089"/>
      <c r="AO46" s="1089"/>
      <c r="AP46" s="1089"/>
      <c r="AQ46" s="1089"/>
      <c r="AR46" s="1089"/>
      <c r="AS46" s="1089"/>
      <c r="AT46" s="1089"/>
      <c r="AU46" s="108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</row>
    <row r="47" spans="20:88" ht="21" customHeight="1" hidden="1">
      <c r="T47" s="1089"/>
      <c r="U47" s="1089"/>
      <c r="V47" s="1089"/>
      <c r="W47" s="1089"/>
      <c r="X47" s="1089"/>
      <c r="Y47" s="1089"/>
      <c r="Z47" s="1089"/>
      <c r="AA47" s="1089"/>
      <c r="AB47" s="1089"/>
      <c r="AC47" s="1089"/>
      <c r="AD47" s="1089"/>
      <c r="AE47" s="1089"/>
      <c r="AF47" s="1089"/>
      <c r="AG47" s="1089"/>
      <c r="AH47" s="1089"/>
      <c r="AI47" s="1089"/>
      <c r="AJ47" s="1089"/>
      <c r="AK47" s="1089"/>
      <c r="AL47" s="1089"/>
      <c r="AM47" s="1089"/>
      <c r="AN47" s="1089"/>
      <c r="AO47" s="1089"/>
      <c r="AP47" s="1089"/>
      <c r="AQ47" s="1089"/>
      <c r="AR47" s="1089"/>
      <c r="AS47" s="1089"/>
      <c r="AT47" s="1089"/>
      <c r="AU47" s="1089"/>
      <c r="AV47" s="1089"/>
      <c r="AW47" s="1089"/>
      <c r="AX47" s="1089"/>
      <c r="AY47" s="1089"/>
      <c r="AZ47" s="1089"/>
      <c r="BA47" s="1089"/>
      <c r="BB47" s="1089"/>
      <c r="BC47" s="1089"/>
      <c r="BD47" s="1089"/>
      <c r="BE47" s="1089"/>
      <c r="BF47" s="1089"/>
      <c r="BG47" s="1089"/>
      <c r="BH47" s="1089"/>
      <c r="BI47" s="108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</row>
    <row r="48" spans="1:66" ht="12.75" hidden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0"/>
      <c r="P48" s="30"/>
      <c r="Q48" s="29"/>
      <c r="R48" s="29"/>
      <c r="S48" s="29"/>
      <c r="T48" s="1089"/>
      <c r="U48" s="1089"/>
      <c r="V48" s="1089"/>
      <c r="W48" s="1089"/>
      <c r="X48" s="1089"/>
      <c r="Y48" s="1089"/>
      <c r="Z48" s="1089"/>
      <c r="AA48" s="1089"/>
      <c r="AB48" s="1089"/>
      <c r="AC48" s="1089"/>
      <c r="AD48" s="1089"/>
      <c r="AE48" s="1089"/>
      <c r="AF48" s="1089"/>
      <c r="AG48" s="1089"/>
      <c r="AH48" s="1089"/>
      <c r="AI48" s="1089"/>
      <c r="AJ48" s="1089"/>
      <c r="AK48" s="1089"/>
      <c r="AL48" s="1089"/>
      <c r="AM48" s="1089"/>
      <c r="AN48" s="1089"/>
      <c r="AO48" s="1089"/>
      <c r="AP48" s="1089"/>
      <c r="AQ48" s="1089"/>
      <c r="AR48" s="1089"/>
      <c r="AS48" s="1089"/>
      <c r="AT48" s="1089"/>
      <c r="AU48" s="1089"/>
      <c r="AV48" s="1089"/>
      <c r="AW48" s="1089"/>
      <c r="AX48" s="1089"/>
      <c r="AY48" s="1089"/>
      <c r="AZ48" s="1089"/>
      <c r="BA48" s="1089"/>
      <c r="BB48" s="1089"/>
      <c r="BC48" s="1089"/>
      <c r="BD48" s="1089"/>
      <c r="BE48" s="1089"/>
      <c r="BF48" s="1089"/>
      <c r="BG48" s="1089"/>
      <c r="BH48" s="1089"/>
      <c r="BI48" s="1089"/>
      <c r="BJ48" s="29"/>
      <c r="BK48" s="29"/>
      <c r="BL48" s="29"/>
      <c r="BM48" s="29"/>
      <c r="BN48" s="29"/>
    </row>
    <row r="49" spans="20:61" ht="12.75" hidden="1">
      <c r="T49" s="1089"/>
      <c r="U49" s="1089"/>
      <c r="V49" s="1089"/>
      <c r="W49" s="1089"/>
      <c r="X49" s="1089"/>
      <c r="Y49" s="1089"/>
      <c r="Z49" s="1089"/>
      <c r="AA49" s="1089"/>
      <c r="AB49" s="1089"/>
      <c r="AC49" s="1089"/>
      <c r="AD49" s="1089"/>
      <c r="AE49" s="1089"/>
      <c r="AF49" s="1089"/>
      <c r="AG49" s="1089"/>
      <c r="AH49" s="1089"/>
      <c r="AI49" s="1089"/>
      <c r="AJ49" s="1089"/>
      <c r="AK49" s="1089"/>
      <c r="AL49" s="1089"/>
      <c r="AM49" s="1089"/>
      <c r="AN49" s="1089"/>
      <c r="AO49" s="1089"/>
      <c r="AP49" s="1089"/>
      <c r="AQ49" s="1089"/>
      <c r="AR49" s="1089"/>
      <c r="AS49" s="1089"/>
      <c r="AT49" s="1089"/>
      <c r="AU49" s="1089"/>
      <c r="AV49" s="1089"/>
      <c r="AW49" s="1089"/>
      <c r="AX49" s="1089"/>
      <c r="AY49" s="1089"/>
      <c r="AZ49" s="1089"/>
      <c r="BA49" s="1089"/>
      <c r="BB49" s="1089"/>
      <c r="BC49" s="1089"/>
      <c r="BD49" s="1089"/>
      <c r="BE49" s="1089"/>
      <c r="BF49" s="1089"/>
      <c r="BG49" s="1089"/>
      <c r="BH49" s="1089"/>
      <c r="BI49" s="1089"/>
    </row>
    <row r="50" spans="20:61" ht="12.75" hidden="1">
      <c r="T50" s="1089"/>
      <c r="U50" s="1089"/>
      <c r="V50" s="1089"/>
      <c r="W50" s="1089"/>
      <c r="X50" s="1089"/>
      <c r="Y50" s="1089"/>
      <c r="Z50" s="1089"/>
      <c r="AA50" s="1089"/>
      <c r="AB50" s="1089"/>
      <c r="AC50" s="1089"/>
      <c r="AD50" s="1089"/>
      <c r="AE50" s="1089"/>
      <c r="AF50" s="1089"/>
      <c r="AG50" s="1089"/>
      <c r="AH50" s="1089"/>
      <c r="AI50" s="1089"/>
      <c r="AJ50" s="1089"/>
      <c r="AK50" s="1089"/>
      <c r="AL50" s="1089"/>
      <c r="AM50" s="1089"/>
      <c r="AN50" s="1089"/>
      <c r="AO50" s="1089"/>
      <c r="AP50" s="1089"/>
      <c r="AQ50" s="1089"/>
      <c r="AR50" s="1089"/>
      <c r="AS50" s="1089"/>
      <c r="AT50" s="1089"/>
      <c r="AU50" s="1089"/>
      <c r="AV50" s="1089"/>
      <c r="AW50" s="1089"/>
      <c r="AX50" s="1089"/>
      <c r="AY50" s="1089"/>
      <c r="AZ50" s="1089"/>
      <c r="BA50" s="1089"/>
      <c r="BB50" s="1089"/>
      <c r="BC50" s="1089"/>
      <c r="BD50" s="1089"/>
      <c r="BE50" s="1089"/>
      <c r="BF50" s="1089"/>
      <c r="BG50" s="1089"/>
      <c r="BH50" s="1089"/>
      <c r="BI50" s="1089"/>
    </row>
    <row r="51" spans="29:50" ht="18" hidden="1">
      <c r="AC51" s="19"/>
      <c r="AD51" s="19"/>
      <c r="AE51" s="19"/>
      <c r="AF51" s="19"/>
      <c r="AG51" s="19"/>
      <c r="AI51" s="23"/>
      <c r="AJ51" s="23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29:50" ht="18">
      <c r="AC52" s="19"/>
      <c r="AD52" s="19"/>
      <c r="AE52" s="19"/>
      <c r="AF52" s="19"/>
      <c r="AG52" s="19"/>
      <c r="AI52" s="23"/>
      <c r="AJ52" s="23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</sheetData>
  <sheetProtection selectLockedCells="1" selectUnlockedCells="1"/>
  <mergeCells count="11">
    <mergeCell ref="T47:BI50"/>
    <mergeCell ref="D18:U18"/>
    <mergeCell ref="F21:W21"/>
    <mergeCell ref="BI21:BR21"/>
    <mergeCell ref="BA31:BG31"/>
    <mergeCell ref="T36:AU36"/>
    <mergeCell ref="T46:AU46"/>
    <mergeCell ref="BJ12:BN12"/>
    <mergeCell ref="D14:U14"/>
    <mergeCell ref="A16:U16"/>
    <mergeCell ref="A17:U17"/>
  </mergeCells>
  <printOptions/>
  <pageMargins left="0.25" right="0.25" top="0.75" bottom="0.75" header="0.5118055555555555" footer="0.5118055555555555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46"/>
  <sheetViews>
    <sheetView zoomScalePageLayoutView="0" workbookViewId="0" topLeftCell="A1">
      <selection activeCell="BF25" sqref="BF25"/>
    </sheetView>
  </sheetViews>
  <sheetFormatPr defaultColWidth="9.125" defaultRowHeight="12.75"/>
  <cols>
    <col min="1" max="1" width="3.125" style="493" customWidth="1"/>
    <col min="2" max="2" width="8.00390625" style="493" customWidth="1"/>
    <col min="3" max="3" width="2.00390625" style="493" customWidth="1"/>
    <col min="4" max="4" width="2.125" style="493" customWidth="1"/>
    <col min="5" max="5" width="2.375" style="493" customWidth="1"/>
    <col min="6" max="6" width="2.125" style="493" customWidth="1"/>
    <col min="7" max="7" width="3.125" style="493" customWidth="1"/>
    <col min="8" max="8" width="2.625" style="493" customWidth="1"/>
    <col min="9" max="9" width="3.875" style="493" customWidth="1"/>
    <col min="10" max="10" width="2.50390625" style="493" customWidth="1"/>
    <col min="11" max="11" width="4.625" style="493" customWidth="1"/>
    <col min="12" max="12" width="2.125" style="493" customWidth="1"/>
    <col min="13" max="13" width="2.375" style="493" customWidth="1"/>
    <col min="14" max="14" width="2.125" style="493" customWidth="1"/>
    <col min="15" max="15" width="2.875" style="493" customWidth="1"/>
    <col min="16" max="19" width="2.125" style="493" customWidth="1"/>
    <col min="20" max="30" width="2.50390625" style="493" customWidth="1"/>
    <col min="31" max="31" width="3.625" style="493" customWidth="1"/>
    <col min="32" max="32" width="2.50390625" style="493" customWidth="1"/>
    <col min="33" max="33" width="3.625" style="493" customWidth="1"/>
    <col min="34" max="44" width="2.50390625" style="493" customWidth="1"/>
    <col min="45" max="45" width="3.00390625" style="493" customWidth="1"/>
    <col min="46" max="51" width="2.50390625" style="493" customWidth="1"/>
    <col min="52" max="52" width="2.625" style="493" customWidth="1"/>
    <col min="53" max="55" width="2.50390625" style="493" customWidth="1"/>
    <col min="56" max="16384" width="9.125" style="493" customWidth="1"/>
  </cols>
  <sheetData>
    <row r="1" spans="54:55" ht="6.75" customHeight="1">
      <c r="BB1" s="31"/>
      <c r="BC1" s="31"/>
    </row>
    <row r="2" ht="12.75">
      <c r="AK2" s="32"/>
    </row>
    <row r="3" spans="54:55" ht="12.75">
      <c r="BB3" s="31"/>
      <c r="BC3" s="31"/>
    </row>
    <row r="4" spans="2:55" ht="12.75" customHeight="1">
      <c r="B4" s="1162" t="s">
        <v>0</v>
      </c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2"/>
      <c r="AK4" s="1162"/>
      <c r="AL4" s="1162"/>
      <c r="AM4" s="1162"/>
      <c r="AN4" s="1162"/>
      <c r="AO4" s="1162"/>
      <c r="AP4" s="1162"/>
      <c r="AQ4" s="1162"/>
      <c r="AR4" s="1162"/>
      <c r="AS4" s="1162"/>
      <c r="AT4" s="1162"/>
      <c r="AU4" s="1162"/>
      <c r="AV4" s="1162"/>
      <c r="AW4" s="1162"/>
      <c r="AX4" s="1162"/>
      <c r="AY4" s="1162"/>
      <c r="AZ4" s="1162"/>
      <c r="BA4" s="1162"/>
      <c r="BB4" s="1162"/>
      <c r="BC4" s="33"/>
    </row>
    <row r="6" spans="2:55" ht="12.75" customHeight="1" thickBot="1">
      <c r="B6" s="1163" t="s">
        <v>1</v>
      </c>
      <c r="C6" s="1150" t="s">
        <v>2</v>
      </c>
      <c r="D6" s="1150"/>
      <c r="E6" s="1150"/>
      <c r="F6" s="1150"/>
      <c r="G6" s="1149" t="s">
        <v>3</v>
      </c>
      <c r="H6" s="1150" t="s">
        <v>4</v>
      </c>
      <c r="I6" s="1150"/>
      <c r="J6" s="1150"/>
      <c r="K6" s="1149" t="s">
        <v>5</v>
      </c>
      <c r="L6" s="1150" t="s">
        <v>6</v>
      </c>
      <c r="M6" s="1150"/>
      <c r="N6" s="1150"/>
      <c r="O6" s="1150"/>
      <c r="P6" s="1150" t="s">
        <v>7</v>
      </c>
      <c r="Q6" s="1150"/>
      <c r="R6" s="1150"/>
      <c r="S6" s="1150"/>
      <c r="T6" s="1149" t="s">
        <v>8</v>
      </c>
      <c r="U6" s="1164" t="s">
        <v>9</v>
      </c>
      <c r="V6" s="1164"/>
      <c r="W6" s="1164"/>
      <c r="X6" s="1164"/>
      <c r="Y6" s="1160" t="s">
        <v>10</v>
      </c>
      <c r="Z6" s="1160"/>
      <c r="AA6" s="1160"/>
      <c r="AB6" s="1160"/>
      <c r="AC6" s="1159" t="s">
        <v>11</v>
      </c>
      <c r="AD6" s="1159"/>
      <c r="AE6" s="1159"/>
      <c r="AF6" s="1159"/>
      <c r="AG6" s="1149" t="s">
        <v>12</v>
      </c>
      <c r="AH6" s="1156" t="s">
        <v>13</v>
      </c>
      <c r="AI6" s="1156"/>
      <c r="AJ6" s="1156"/>
      <c r="AK6" s="1149" t="s">
        <v>14</v>
      </c>
      <c r="AL6" s="1156" t="s">
        <v>15</v>
      </c>
      <c r="AM6" s="1157"/>
      <c r="AN6" s="1157"/>
      <c r="AO6" s="1158"/>
      <c r="AP6" s="1150" t="s">
        <v>16</v>
      </c>
      <c r="AQ6" s="1150"/>
      <c r="AR6" s="1150"/>
      <c r="AS6" s="1150"/>
      <c r="AT6" s="1149" t="s">
        <v>17</v>
      </c>
      <c r="AU6" s="1150" t="s">
        <v>18</v>
      </c>
      <c r="AV6" s="1150"/>
      <c r="AW6" s="1150"/>
      <c r="AX6" s="1149" t="s">
        <v>19</v>
      </c>
      <c r="AY6" s="1150" t="s">
        <v>20</v>
      </c>
      <c r="AZ6" s="1150"/>
      <c r="BA6" s="1150"/>
      <c r="BB6" s="1150"/>
      <c r="BC6" s="34"/>
    </row>
    <row r="7" spans="2:55" ht="24.75">
      <c r="B7" s="1163"/>
      <c r="C7" s="35" t="s">
        <v>21</v>
      </c>
      <c r="D7" s="36" t="s">
        <v>22</v>
      </c>
      <c r="E7" s="36" t="s">
        <v>23</v>
      </c>
      <c r="F7" s="37" t="s">
        <v>24</v>
      </c>
      <c r="G7" s="1149"/>
      <c r="H7" s="38" t="s">
        <v>25</v>
      </c>
      <c r="I7" s="39" t="s">
        <v>26</v>
      </c>
      <c r="J7" s="40" t="s">
        <v>27</v>
      </c>
      <c r="K7" s="1149"/>
      <c r="L7" s="38" t="s">
        <v>28</v>
      </c>
      <c r="M7" s="39" t="s">
        <v>29</v>
      </c>
      <c r="N7" s="39" t="s">
        <v>30</v>
      </c>
      <c r="O7" s="40" t="s">
        <v>31</v>
      </c>
      <c r="P7" s="38" t="s">
        <v>32</v>
      </c>
      <c r="Q7" s="39" t="s">
        <v>33</v>
      </c>
      <c r="R7" s="39" t="s">
        <v>23</v>
      </c>
      <c r="S7" s="40" t="s">
        <v>24</v>
      </c>
      <c r="T7" s="1149"/>
      <c r="U7" s="38" t="s">
        <v>34</v>
      </c>
      <c r="V7" s="39" t="s">
        <v>35</v>
      </c>
      <c r="W7" s="39" t="s">
        <v>36</v>
      </c>
      <c r="X7" s="40" t="s">
        <v>37</v>
      </c>
      <c r="Y7" s="38" t="s">
        <v>38</v>
      </c>
      <c r="Z7" s="39" t="s">
        <v>39</v>
      </c>
      <c r="AA7" s="39" t="s">
        <v>40</v>
      </c>
      <c r="AB7" s="40" t="s">
        <v>41</v>
      </c>
      <c r="AC7" s="41" t="s">
        <v>42</v>
      </c>
      <c r="AD7" s="39" t="s">
        <v>39</v>
      </c>
      <c r="AE7" s="39" t="s">
        <v>40</v>
      </c>
      <c r="AF7" s="42" t="s">
        <v>43</v>
      </c>
      <c r="AG7" s="1149"/>
      <c r="AH7" s="43" t="s">
        <v>44</v>
      </c>
      <c r="AI7" s="36" t="s">
        <v>26</v>
      </c>
      <c r="AJ7" s="44" t="s">
        <v>45</v>
      </c>
      <c r="AK7" s="1149"/>
      <c r="AL7" s="38" t="s">
        <v>46</v>
      </c>
      <c r="AM7" s="39" t="s">
        <v>47</v>
      </c>
      <c r="AN7" s="39" t="s">
        <v>48</v>
      </c>
      <c r="AO7" s="40" t="s">
        <v>49</v>
      </c>
      <c r="AP7" s="43" t="s">
        <v>32</v>
      </c>
      <c r="AQ7" s="36" t="s">
        <v>22</v>
      </c>
      <c r="AR7" s="36" t="s">
        <v>23</v>
      </c>
      <c r="AS7" s="37" t="s">
        <v>24</v>
      </c>
      <c r="AT7" s="1149"/>
      <c r="AU7" s="35" t="s">
        <v>44</v>
      </c>
      <c r="AV7" s="36" t="s">
        <v>26</v>
      </c>
      <c r="AW7" s="37" t="s">
        <v>50</v>
      </c>
      <c r="AX7" s="1149"/>
      <c r="AY7" s="35" t="s">
        <v>51</v>
      </c>
      <c r="AZ7" s="36" t="s">
        <v>29</v>
      </c>
      <c r="BA7" s="36" t="s">
        <v>30</v>
      </c>
      <c r="BB7" s="37" t="s">
        <v>52</v>
      </c>
      <c r="BC7" s="45" t="s">
        <v>53</v>
      </c>
    </row>
    <row r="8" spans="2:55" ht="12.75">
      <c r="B8" s="46"/>
      <c r="C8" s="47">
        <v>1</v>
      </c>
      <c r="D8" s="48">
        <v>2</v>
      </c>
      <c r="E8" s="48">
        <v>3</v>
      </c>
      <c r="F8" s="49">
        <v>4</v>
      </c>
      <c r="G8" s="50">
        <v>5</v>
      </c>
      <c r="H8" s="47">
        <v>6</v>
      </c>
      <c r="I8" s="48">
        <v>7</v>
      </c>
      <c r="J8" s="49">
        <v>8</v>
      </c>
      <c r="K8" s="50">
        <v>9</v>
      </c>
      <c r="L8" s="47">
        <v>10</v>
      </c>
      <c r="M8" s="48">
        <v>11</v>
      </c>
      <c r="N8" s="48">
        <v>12</v>
      </c>
      <c r="O8" s="49">
        <v>13</v>
      </c>
      <c r="P8" s="47">
        <v>14</v>
      </c>
      <c r="Q8" s="48">
        <v>15</v>
      </c>
      <c r="R8" s="48">
        <v>16</v>
      </c>
      <c r="S8" s="51">
        <v>17</v>
      </c>
      <c r="T8" s="50">
        <v>18</v>
      </c>
      <c r="U8" s="47">
        <v>19</v>
      </c>
      <c r="V8" s="48">
        <v>20</v>
      </c>
      <c r="W8" s="48">
        <v>21</v>
      </c>
      <c r="X8" s="49">
        <v>22</v>
      </c>
      <c r="Y8" s="47">
        <v>23</v>
      </c>
      <c r="Z8" s="48">
        <v>24</v>
      </c>
      <c r="AA8" s="48">
        <v>25</v>
      </c>
      <c r="AB8" s="49">
        <v>26</v>
      </c>
      <c r="AC8" s="52">
        <v>27</v>
      </c>
      <c r="AD8" s="48">
        <v>28</v>
      </c>
      <c r="AE8" s="48">
        <v>29</v>
      </c>
      <c r="AF8" s="53">
        <v>30</v>
      </c>
      <c r="AG8" s="575">
        <v>31</v>
      </c>
      <c r="AH8" s="54">
        <v>32</v>
      </c>
      <c r="AI8" s="48">
        <v>33</v>
      </c>
      <c r="AJ8" s="53">
        <v>34</v>
      </c>
      <c r="AK8" s="50">
        <v>35</v>
      </c>
      <c r="AL8" s="47">
        <v>36</v>
      </c>
      <c r="AM8" s="48">
        <v>37</v>
      </c>
      <c r="AN8" s="48">
        <v>38</v>
      </c>
      <c r="AO8" s="532">
        <v>39</v>
      </c>
      <c r="AP8" s="533">
        <v>40</v>
      </c>
      <c r="AQ8" s="534">
        <v>41</v>
      </c>
      <c r="AR8" s="48">
        <v>42</v>
      </c>
      <c r="AS8" s="49">
        <v>43</v>
      </c>
      <c r="AT8" s="50">
        <v>44</v>
      </c>
      <c r="AU8" s="47">
        <v>45</v>
      </c>
      <c r="AV8" s="48">
        <v>46</v>
      </c>
      <c r="AW8" s="49">
        <v>47</v>
      </c>
      <c r="AX8" s="50">
        <v>48</v>
      </c>
      <c r="AY8" s="47">
        <v>49</v>
      </c>
      <c r="AZ8" s="48">
        <v>50</v>
      </c>
      <c r="BA8" s="48">
        <v>51</v>
      </c>
      <c r="BB8" s="49">
        <v>52</v>
      </c>
      <c r="BC8" s="55"/>
    </row>
    <row r="9" spans="2:55" ht="12.75">
      <c r="B9" s="56" t="s">
        <v>54</v>
      </c>
      <c r="C9" s="57"/>
      <c r="D9" s="58"/>
      <c r="E9" s="58"/>
      <c r="F9" s="59"/>
      <c r="G9" s="60"/>
      <c r="H9" s="57"/>
      <c r="I9" s="58"/>
      <c r="J9" s="59"/>
      <c r="K9" s="589">
        <v>17</v>
      </c>
      <c r="L9" s="57"/>
      <c r="M9" s="58"/>
      <c r="N9" s="58"/>
      <c r="O9" s="59"/>
      <c r="P9" s="57"/>
      <c r="Q9" s="58"/>
      <c r="R9" s="58"/>
      <c r="S9" s="59"/>
      <c r="T9" s="60" t="s">
        <v>55</v>
      </c>
      <c r="U9" s="57" t="s">
        <v>55</v>
      </c>
      <c r="V9" s="58"/>
      <c r="W9" s="58"/>
      <c r="X9" s="59"/>
      <c r="Y9" s="61"/>
      <c r="Z9" s="58"/>
      <c r="AA9" s="58"/>
      <c r="AB9" s="59"/>
      <c r="AC9" s="62"/>
      <c r="AD9" s="58"/>
      <c r="AE9" s="60">
        <v>18.5</v>
      </c>
      <c r="AF9" s="579"/>
      <c r="AG9" s="580"/>
      <c r="AH9" s="581"/>
      <c r="AI9" s="58"/>
      <c r="AJ9" s="63"/>
      <c r="AK9" s="60"/>
      <c r="AL9" s="59"/>
      <c r="AM9" s="57"/>
      <c r="AN9" s="63" t="s">
        <v>56</v>
      </c>
      <c r="AO9" s="590" t="s">
        <v>56</v>
      </c>
      <c r="AP9" s="530" t="s">
        <v>57</v>
      </c>
      <c r="AQ9" s="530" t="s">
        <v>57</v>
      </c>
      <c r="AR9" s="62" t="s">
        <v>57</v>
      </c>
      <c r="AS9" s="591" t="s">
        <v>58</v>
      </c>
      <c r="AT9" s="60" t="s">
        <v>55</v>
      </c>
      <c r="AU9" s="592" t="s">
        <v>55</v>
      </c>
      <c r="AV9" s="593" t="s">
        <v>55</v>
      </c>
      <c r="AW9" s="594" t="s">
        <v>55</v>
      </c>
      <c r="AX9" s="64" t="s">
        <v>55</v>
      </c>
      <c r="AY9" s="592" t="s">
        <v>55</v>
      </c>
      <c r="AZ9" s="593" t="s">
        <v>55</v>
      </c>
      <c r="BA9" s="593" t="s">
        <v>55</v>
      </c>
      <c r="BB9" s="594" t="s">
        <v>55</v>
      </c>
      <c r="BC9" s="64"/>
    </row>
    <row r="10" spans="2:58" ht="12.75">
      <c r="B10" s="56" t="s">
        <v>59</v>
      </c>
      <c r="C10" s="57"/>
      <c r="D10" s="58"/>
      <c r="E10" s="58"/>
      <c r="F10" s="59"/>
      <c r="G10" s="60"/>
      <c r="H10" s="57"/>
      <c r="I10" s="58"/>
      <c r="J10" s="59"/>
      <c r="K10" s="589">
        <v>14.5</v>
      </c>
      <c r="L10" s="57"/>
      <c r="M10" s="58"/>
      <c r="N10" s="58"/>
      <c r="O10" s="62"/>
      <c r="P10" s="58"/>
      <c r="Q10" s="63" t="s">
        <v>56</v>
      </c>
      <c r="R10" s="60" t="s">
        <v>56</v>
      </c>
      <c r="S10" s="595" t="s">
        <v>469</v>
      </c>
      <c r="T10" s="60" t="s">
        <v>55</v>
      </c>
      <c r="U10" s="57" t="s">
        <v>55</v>
      </c>
      <c r="V10" s="58"/>
      <c r="W10" s="58"/>
      <c r="X10" s="59"/>
      <c r="Y10" s="61"/>
      <c r="Z10" s="65"/>
      <c r="AA10" s="65"/>
      <c r="AB10" s="66"/>
      <c r="AC10" s="67"/>
      <c r="AD10" s="68"/>
      <c r="AE10" s="60">
        <v>13.7</v>
      </c>
      <c r="AF10" s="577"/>
      <c r="AG10" s="576"/>
      <c r="AH10" s="578"/>
      <c r="AI10" s="595" t="s">
        <v>469</v>
      </c>
      <c r="AJ10" s="63" t="s">
        <v>56</v>
      </c>
      <c r="AK10" s="60" t="s">
        <v>56</v>
      </c>
      <c r="AL10" s="57" t="s">
        <v>57</v>
      </c>
      <c r="AM10" s="58" t="s">
        <v>57</v>
      </c>
      <c r="AN10" s="58" t="s">
        <v>57</v>
      </c>
      <c r="AO10" s="596" t="s">
        <v>57</v>
      </c>
      <c r="AP10" s="597" t="s">
        <v>57</v>
      </c>
      <c r="AQ10" s="578" t="s">
        <v>57</v>
      </c>
      <c r="AR10" s="58" t="s">
        <v>57</v>
      </c>
      <c r="AS10" s="591" t="s">
        <v>58</v>
      </c>
      <c r="AT10" s="59" t="s">
        <v>55</v>
      </c>
      <c r="AU10" s="592" t="s">
        <v>55</v>
      </c>
      <c r="AV10" s="593" t="s">
        <v>55</v>
      </c>
      <c r="AW10" s="594" t="s">
        <v>55</v>
      </c>
      <c r="AX10" s="64" t="s">
        <v>55</v>
      </c>
      <c r="AY10" s="592" t="s">
        <v>55</v>
      </c>
      <c r="AZ10" s="593" t="s">
        <v>55</v>
      </c>
      <c r="BA10" s="593" t="s">
        <v>55</v>
      </c>
      <c r="BB10" s="594" t="s">
        <v>55</v>
      </c>
      <c r="BC10" s="64"/>
      <c r="BF10" s="494"/>
    </row>
    <row r="11" spans="2:55" ht="12.75">
      <c r="B11" s="522" t="s">
        <v>60</v>
      </c>
      <c r="C11" s="523"/>
      <c r="D11" s="524"/>
      <c r="E11" s="524"/>
      <c r="F11" s="525"/>
      <c r="G11" s="526"/>
      <c r="H11" s="523"/>
      <c r="J11" s="525"/>
      <c r="K11" s="524">
        <v>9.4</v>
      </c>
      <c r="L11" s="523" t="s">
        <v>56</v>
      </c>
      <c r="M11" s="524" t="s">
        <v>56</v>
      </c>
      <c r="N11" s="524" t="s">
        <v>56</v>
      </c>
      <c r="O11" s="525" t="s">
        <v>57</v>
      </c>
      <c r="P11" s="523" t="s">
        <v>57</v>
      </c>
      <c r="Q11" s="524" t="s">
        <v>57</v>
      </c>
      <c r="R11" s="591" t="s">
        <v>58</v>
      </c>
      <c r="S11" s="598" t="s">
        <v>58</v>
      </c>
      <c r="T11" s="526" t="s">
        <v>55</v>
      </c>
      <c r="U11" s="523" t="s">
        <v>55</v>
      </c>
      <c r="V11" s="524"/>
      <c r="W11" s="524"/>
      <c r="X11" s="525"/>
      <c r="Y11" s="523"/>
      <c r="Z11" s="524"/>
      <c r="AA11" s="527"/>
      <c r="AB11" s="525"/>
      <c r="AC11" s="523"/>
      <c r="AD11" s="524"/>
      <c r="AE11" s="527">
        <v>11.4</v>
      </c>
      <c r="AF11" s="528"/>
      <c r="AG11" s="526" t="s">
        <v>56</v>
      </c>
      <c r="AH11" s="523" t="s">
        <v>56</v>
      </c>
      <c r="AI11" s="527" t="s">
        <v>56</v>
      </c>
      <c r="AJ11" s="528" t="s">
        <v>56</v>
      </c>
      <c r="AK11" s="526" t="s">
        <v>56</v>
      </c>
      <c r="AL11" s="523" t="s">
        <v>57</v>
      </c>
      <c r="AM11" s="527" t="s">
        <v>57</v>
      </c>
      <c r="AN11" s="524" t="s">
        <v>57</v>
      </c>
      <c r="AO11" s="598" t="s">
        <v>57</v>
      </c>
      <c r="AP11" s="523" t="s">
        <v>57</v>
      </c>
      <c r="AQ11" s="527" t="s">
        <v>57</v>
      </c>
      <c r="AR11" s="591" t="s">
        <v>58</v>
      </c>
      <c r="AS11" s="598" t="s">
        <v>58</v>
      </c>
      <c r="AT11" s="59" t="s">
        <v>55</v>
      </c>
      <c r="AU11" s="592" t="s">
        <v>55</v>
      </c>
      <c r="AV11" s="593" t="s">
        <v>55</v>
      </c>
      <c r="AW11" s="594" t="s">
        <v>55</v>
      </c>
      <c r="AX11" s="64" t="s">
        <v>55</v>
      </c>
      <c r="AY11" s="592" t="s">
        <v>55</v>
      </c>
      <c r="AZ11" s="593" t="s">
        <v>55</v>
      </c>
      <c r="BA11" s="593" t="s">
        <v>55</v>
      </c>
      <c r="BB11" s="594" t="s">
        <v>55</v>
      </c>
      <c r="BC11" s="529"/>
    </row>
    <row r="12" spans="2:55" ht="12.75">
      <c r="B12" s="574" t="s">
        <v>403</v>
      </c>
      <c r="C12" s="530"/>
      <c r="D12" s="530"/>
      <c r="E12" s="530"/>
      <c r="F12" s="530"/>
      <c r="G12" s="530"/>
      <c r="H12" s="530"/>
      <c r="I12" s="530"/>
      <c r="J12" s="530"/>
      <c r="K12" s="530">
        <v>10.4</v>
      </c>
      <c r="L12" s="530"/>
      <c r="M12" s="599" t="s">
        <v>56</v>
      </c>
      <c r="N12" s="600" t="s">
        <v>56</v>
      </c>
      <c r="O12" s="601" t="s">
        <v>56</v>
      </c>
      <c r="P12" s="530" t="s">
        <v>57</v>
      </c>
      <c r="Q12" s="530" t="s">
        <v>57</v>
      </c>
      <c r="R12" s="591" t="s">
        <v>58</v>
      </c>
      <c r="S12" s="602" t="s">
        <v>58</v>
      </c>
      <c r="T12" s="530" t="s">
        <v>55</v>
      </c>
      <c r="U12" s="530" t="s">
        <v>55</v>
      </c>
      <c r="V12" s="530"/>
      <c r="W12" s="530"/>
      <c r="X12" s="530"/>
      <c r="Y12" s="530"/>
      <c r="Z12" s="530"/>
      <c r="AA12" s="530"/>
      <c r="AB12" s="530"/>
      <c r="AC12" s="530"/>
      <c r="AD12" s="530"/>
      <c r="AE12" s="530">
        <v>10.2</v>
      </c>
      <c r="AF12" s="602" t="s">
        <v>56</v>
      </c>
      <c r="AG12" s="599" t="s">
        <v>56</v>
      </c>
      <c r="AH12" s="581" t="s">
        <v>56</v>
      </c>
      <c r="AI12" s="603" t="s">
        <v>56</v>
      </c>
      <c r="AJ12" s="602" t="s">
        <v>56</v>
      </c>
      <c r="AK12" s="599" t="s">
        <v>57</v>
      </c>
      <c r="AL12" s="581" t="s">
        <v>57</v>
      </c>
      <c r="AM12" s="600" t="s">
        <v>57</v>
      </c>
      <c r="AN12" s="604" t="s">
        <v>57</v>
      </c>
      <c r="AO12" s="599" t="s">
        <v>57</v>
      </c>
      <c r="AP12" s="581" t="s">
        <v>57</v>
      </c>
      <c r="AQ12" s="591" t="s">
        <v>58</v>
      </c>
      <c r="AR12" s="530" t="s">
        <v>61</v>
      </c>
      <c r="AS12" s="530" t="s">
        <v>61</v>
      </c>
      <c r="AT12" s="530"/>
      <c r="AU12" s="531"/>
      <c r="AV12" s="531"/>
      <c r="AW12" s="531"/>
      <c r="AX12" s="531"/>
      <c r="AY12" s="531"/>
      <c r="AZ12" s="531"/>
      <c r="BA12" s="531"/>
      <c r="BB12" s="531"/>
      <c r="BC12" s="531"/>
    </row>
    <row r="13" spans="2:55" ht="12.75" customHeight="1">
      <c r="B13" s="1148" t="s">
        <v>62</v>
      </c>
      <c r="C13" s="1148"/>
      <c r="D13" s="1148"/>
      <c r="E13" s="1148"/>
      <c r="F13" s="1148"/>
      <c r="G13" s="1148"/>
      <c r="H13" s="1148"/>
      <c r="I13" s="1148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2:55" ht="12.75" customHeight="1">
      <c r="B14" s="1155" t="s">
        <v>63</v>
      </c>
      <c r="C14" s="1155"/>
      <c r="D14" s="1155"/>
      <c r="E14" s="1155"/>
      <c r="F14" s="1155"/>
      <c r="G14" s="1155" t="s">
        <v>64</v>
      </c>
      <c r="H14" s="1155"/>
      <c r="I14" s="1155"/>
      <c r="J14" s="1155"/>
      <c r="K14" s="1155"/>
      <c r="L14" s="1155"/>
      <c r="M14" s="1155"/>
      <c r="N14" s="1155" t="s">
        <v>65</v>
      </c>
      <c r="O14" s="1155"/>
      <c r="P14" s="1155"/>
      <c r="Q14" s="1155"/>
      <c r="R14" s="1155"/>
      <c r="S14" s="1155"/>
      <c r="T14" s="1155"/>
      <c r="U14" s="1155" t="s">
        <v>66</v>
      </c>
      <c r="V14" s="1155"/>
      <c r="W14" s="1155"/>
      <c r="X14" s="1155"/>
      <c r="Y14" s="1155"/>
      <c r="Z14" s="1155"/>
      <c r="AA14" s="1155"/>
      <c r="AB14" s="1155" t="s">
        <v>67</v>
      </c>
      <c r="AC14" s="1155"/>
      <c r="AD14" s="1155"/>
      <c r="AE14" s="1155"/>
      <c r="AF14" s="1155"/>
      <c r="AG14" s="1155" t="s">
        <v>68</v>
      </c>
      <c r="AH14" s="1155"/>
      <c r="AI14" s="1155"/>
      <c r="AJ14" s="1155"/>
      <c r="AK14" s="1155"/>
      <c r="AL14" s="1155"/>
      <c r="AM14" s="1155"/>
      <c r="AN14" s="1155"/>
      <c r="AO14" s="1155"/>
      <c r="AP14" s="1155"/>
      <c r="AQ14" s="1155"/>
      <c r="AR14" s="1155"/>
      <c r="AS14" s="1155"/>
      <c r="AT14" s="1155"/>
      <c r="AU14" s="1151"/>
      <c r="AV14" s="1151"/>
      <c r="AW14" s="1151"/>
      <c r="AX14" s="1151"/>
      <c r="AY14" s="1151"/>
      <c r="AZ14" s="1151"/>
      <c r="BA14" s="1151"/>
      <c r="BB14" s="1151"/>
      <c r="BC14" s="1151"/>
    </row>
    <row r="15" spans="2:55" ht="12.7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1"/>
      <c r="AP15" s="71"/>
      <c r="AQ15" s="71"/>
      <c r="AR15" s="71"/>
      <c r="AS15" s="71"/>
      <c r="AT15" s="6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2:55" ht="12.75" customHeight="1">
      <c r="B16" s="33"/>
      <c r="C16" s="1152"/>
      <c r="D16" s="1152"/>
      <c r="E16" s="1152"/>
      <c r="F16" s="33"/>
      <c r="G16" s="33"/>
      <c r="H16" s="33"/>
      <c r="I16" s="1154" t="s">
        <v>58</v>
      </c>
      <c r="J16" s="1154"/>
      <c r="K16" s="1154"/>
      <c r="L16" s="33"/>
      <c r="M16" s="33"/>
      <c r="N16" s="33"/>
      <c r="O16" s="1152" t="s">
        <v>56</v>
      </c>
      <c r="P16" s="1152"/>
      <c r="Q16" s="1152"/>
      <c r="R16" s="30"/>
      <c r="S16" s="30"/>
      <c r="T16" s="33"/>
      <c r="U16" s="33"/>
      <c r="V16" s="1152" t="s">
        <v>57</v>
      </c>
      <c r="W16" s="1152"/>
      <c r="X16" s="1152"/>
      <c r="Y16" s="72"/>
      <c r="Z16" s="33"/>
      <c r="AA16" s="33"/>
      <c r="AB16" s="30"/>
      <c r="AC16" s="1152" t="s">
        <v>61</v>
      </c>
      <c r="AD16" s="1152"/>
      <c r="AE16" s="1152"/>
      <c r="AF16" s="33"/>
      <c r="AG16" s="33"/>
      <c r="AH16" s="33"/>
      <c r="AI16" s="1152" t="s">
        <v>55</v>
      </c>
      <c r="AJ16" s="1152"/>
      <c r="AK16" s="1152"/>
      <c r="AL16" s="33"/>
      <c r="AM16" s="33"/>
      <c r="AN16" s="33"/>
      <c r="AO16" s="72"/>
      <c r="AP16" s="1153"/>
      <c r="AQ16" s="1153"/>
      <c r="AR16" s="1153"/>
      <c r="AS16" s="72"/>
      <c r="AT16" s="33"/>
      <c r="AU16" s="33"/>
      <c r="AV16" s="33"/>
      <c r="AW16" s="1153"/>
      <c r="AX16" s="1153"/>
      <c r="AY16" s="1153"/>
      <c r="AZ16" s="30"/>
      <c r="BA16" s="33"/>
      <c r="BB16" s="33"/>
      <c r="BC16" s="33"/>
    </row>
    <row r="17" spans="2:55" ht="12.75">
      <c r="B17" s="33"/>
      <c r="C17" s="72"/>
      <c r="D17" s="72"/>
      <c r="E17" s="72"/>
      <c r="F17" s="33"/>
      <c r="G17" s="33"/>
      <c r="H17" s="33"/>
      <c r="I17" s="73"/>
      <c r="J17" s="72"/>
      <c r="K17" s="72"/>
      <c r="L17" s="33"/>
      <c r="M17" s="33"/>
      <c r="N17" s="33"/>
      <c r="O17" s="72"/>
      <c r="P17" s="72"/>
      <c r="Q17" s="72"/>
      <c r="R17" s="30"/>
      <c r="S17" s="30"/>
      <c r="T17" s="33"/>
      <c r="U17" s="33"/>
      <c r="V17" s="72"/>
      <c r="W17" s="72"/>
      <c r="X17" s="72"/>
      <c r="Y17" s="72"/>
      <c r="Z17" s="33"/>
      <c r="AA17" s="33"/>
      <c r="AB17" s="30"/>
      <c r="AC17" s="72"/>
      <c r="AD17" s="72"/>
      <c r="AE17" s="72"/>
      <c r="AF17" s="33"/>
      <c r="AG17" s="33"/>
      <c r="AH17" s="33"/>
      <c r="AI17" s="72"/>
      <c r="AJ17" s="72"/>
      <c r="AK17" s="72"/>
      <c r="AL17" s="33"/>
      <c r="AM17" s="33"/>
      <c r="AN17" s="33"/>
      <c r="AO17" s="72"/>
      <c r="AP17" s="72"/>
      <c r="AQ17" s="72"/>
      <c r="AR17" s="72"/>
      <c r="AS17" s="72"/>
      <c r="AT17" s="33"/>
      <c r="AU17" s="33"/>
      <c r="AV17" s="33"/>
      <c r="AW17" s="72"/>
      <c r="AX17" s="72"/>
      <c r="AY17" s="72"/>
      <c r="AZ17" s="30"/>
      <c r="BA17" s="33"/>
      <c r="BB17" s="33"/>
      <c r="BC17" s="33"/>
    </row>
    <row r="18" spans="2:55" ht="12.75">
      <c r="B18" s="33"/>
      <c r="C18" s="72"/>
      <c r="D18" s="72"/>
      <c r="E18" s="72"/>
      <c r="F18" s="33"/>
      <c r="G18" s="33"/>
      <c r="H18" s="33"/>
      <c r="I18" s="73"/>
      <c r="J18" s="72"/>
      <c r="K18" s="72"/>
      <c r="L18" s="33"/>
      <c r="M18" s="33"/>
      <c r="N18" s="33"/>
      <c r="O18" s="72"/>
      <c r="P18" s="72"/>
      <c r="Q18" s="72"/>
      <c r="R18" s="30"/>
      <c r="S18" s="30"/>
      <c r="T18" s="33"/>
      <c r="U18" s="33"/>
      <c r="V18" s="72"/>
      <c r="W18" s="72"/>
      <c r="X18" s="72"/>
      <c r="Y18" s="72"/>
      <c r="Z18" s="33"/>
      <c r="AA18" s="33"/>
      <c r="AB18" s="30"/>
      <c r="AC18" s="72"/>
      <c r="AD18" s="72"/>
      <c r="AE18" s="72"/>
      <c r="AF18" s="33"/>
      <c r="AG18" s="33"/>
      <c r="AH18" s="33"/>
      <c r="AI18" s="72"/>
      <c r="AJ18" s="72"/>
      <c r="AK18" s="72"/>
      <c r="AL18" s="33"/>
      <c r="AM18" s="33"/>
      <c r="AN18" s="33"/>
      <c r="AO18" s="33"/>
      <c r="AP18" s="72"/>
      <c r="AQ18" s="72"/>
      <c r="AR18" s="72"/>
      <c r="AS18" s="33"/>
      <c r="AT18" s="33"/>
      <c r="AU18" s="33"/>
      <c r="AV18" s="33"/>
      <c r="AW18" s="72"/>
      <c r="AX18" s="72"/>
      <c r="AY18" s="72"/>
      <c r="AZ18" s="30"/>
      <c r="BA18" s="33"/>
      <c r="BB18" s="33"/>
      <c r="BC18" s="33"/>
    </row>
    <row r="19" spans="2:55" ht="12.75">
      <c r="B19" s="33"/>
      <c r="C19" s="72"/>
      <c r="D19" s="72"/>
      <c r="E19" s="72"/>
      <c r="F19" s="33"/>
      <c r="G19" s="33"/>
      <c r="H19" s="33"/>
      <c r="I19" s="73"/>
      <c r="J19" s="72"/>
      <c r="K19" s="72"/>
      <c r="L19" s="33"/>
      <c r="M19" s="33"/>
      <c r="N19" s="33"/>
      <c r="O19" s="72"/>
      <c r="P19" s="72"/>
      <c r="Q19" s="72"/>
      <c r="R19" s="30"/>
      <c r="S19" s="30"/>
      <c r="T19" s="33"/>
      <c r="U19" s="33"/>
      <c r="V19" s="72"/>
      <c r="W19" s="72"/>
      <c r="X19" s="72"/>
      <c r="Y19" s="72"/>
      <c r="Z19" s="33"/>
      <c r="AA19" s="33"/>
      <c r="AB19" s="30"/>
      <c r="AC19" s="72"/>
      <c r="AD19" s="72"/>
      <c r="AE19" s="72"/>
      <c r="AF19" s="33"/>
      <c r="AG19" s="33"/>
      <c r="AH19" s="33"/>
      <c r="AI19" s="72"/>
      <c r="AJ19" s="72"/>
      <c r="AK19" s="72"/>
      <c r="AL19" s="33"/>
      <c r="AM19" s="33"/>
      <c r="AN19" s="33"/>
      <c r="AO19" s="33"/>
      <c r="AP19" s="72"/>
      <c r="AQ19" s="72"/>
      <c r="AR19" s="72"/>
      <c r="AS19" s="33"/>
      <c r="AT19" s="33"/>
      <c r="AU19" s="33"/>
      <c r="AV19" s="33"/>
      <c r="AW19" s="72"/>
      <c r="AX19" s="72"/>
      <c r="AY19" s="72"/>
      <c r="AZ19" s="30"/>
      <c r="BA19" s="33"/>
      <c r="BB19" s="33"/>
      <c r="BC19" s="33"/>
    </row>
    <row r="20" spans="2:55" ht="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30"/>
      <c r="Q20" s="30"/>
      <c r="R20" s="29"/>
      <c r="S20" s="29"/>
      <c r="T20" s="29"/>
      <c r="U20" s="29"/>
      <c r="V20" s="74" t="s">
        <v>69</v>
      </c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495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ht="13.5" thickBot="1"/>
    <row r="22" spans="2:55" ht="12.75" customHeight="1" thickBot="1">
      <c r="B22" s="1141" t="s">
        <v>70</v>
      </c>
      <c r="C22" s="1142" t="s">
        <v>63</v>
      </c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2"/>
      <c r="P22" s="1142"/>
      <c r="Q22" s="1142"/>
      <c r="R22" s="1142"/>
      <c r="S22" s="1142"/>
      <c r="T22" s="1142"/>
      <c r="U22" s="1142"/>
      <c r="V22" s="1142"/>
      <c r="W22" s="1142"/>
      <c r="X22" s="1142"/>
      <c r="Y22" s="1142"/>
      <c r="Z22" s="1142"/>
      <c r="AA22" s="1140" t="s">
        <v>71</v>
      </c>
      <c r="AB22" s="1140"/>
      <c r="AC22" s="1140"/>
      <c r="AD22" s="1140"/>
      <c r="AE22" s="1128" t="s">
        <v>72</v>
      </c>
      <c r="AF22" s="1129"/>
      <c r="AG22" s="1129"/>
      <c r="AH22" s="1129"/>
      <c r="AI22" s="1129"/>
      <c r="AJ22" s="1129"/>
      <c r="AK22" s="1129"/>
      <c r="AL22" s="1130"/>
      <c r="AM22" s="1134" t="s">
        <v>456</v>
      </c>
      <c r="AN22" s="1129"/>
      <c r="AO22" s="1129"/>
      <c r="AP22" s="1130"/>
      <c r="AQ22" s="1161" t="s">
        <v>73</v>
      </c>
      <c r="AR22" s="1161"/>
      <c r="AS22" s="1161"/>
      <c r="AT22" s="1161"/>
      <c r="AU22" s="1161"/>
      <c r="AV22" s="1161"/>
      <c r="AW22" s="1161"/>
      <c r="AX22" s="1140" t="s">
        <v>74</v>
      </c>
      <c r="AY22" s="1140"/>
      <c r="AZ22" s="1140"/>
      <c r="BA22" s="1141" t="s">
        <v>75</v>
      </c>
      <c r="BB22" s="1141"/>
      <c r="BC22" s="1141"/>
    </row>
    <row r="23" spans="2:55" ht="13.5" thickBot="1">
      <c r="B23" s="1141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0"/>
      <c r="AB23" s="1140"/>
      <c r="AC23" s="1140"/>
      <c r="AD23" s="1140"/>
      <c r="AE23" s="1131"/>
      <c r="AF23" s="1132"/>
      <c r="AG23" s="1132"/>
      <c r="AH23" s="1132"/>
      <c r="AI23" s="1132"/>
      <c r="AJ23" s="1132"/>
      <c r="AK23" s="1132"/>
      <c r="AL23" s="1133"/>
      <c r="AM23" s="1135"/>
      <c r="AN23" s="1136"/>
      <c r="AO23" s="1136"/>
      <c r="AP23" s="1137"/>
      <c r="AQ23" s="1161"/>
      <c r="AR23" s="1161"/>
      <c r="AS23" s="1161"/>
      <c r="AT23" s="1161"/>
      <c r="AU23" s="1161"/>
      <c r="AV23" s="1161"/>
      <c r="AW23" s="1161"/>
      <c r="AX23" s="1140"/>
      <c r="AY23" s="1140"/>
      <c r="AZ23" s="1140"/>
      <c r="BA23" s="1141"/>
      <c r="BB23" s="1141"/>
      <c r="BC23" s="1141"/>
    </row>
    <row r="24" spans="2:55" ht="12.75" customHeight="1" thickBot="1">
      <c r="B24" s="1141"/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2"/>
      <c r="R24" s="1142"/>
      <c r="S24" s="1142"/>
      <c r="T24" s="1142"/>
      <c r="U24" s="1142"/>
      <c r="V24" s="1142"/>
      <c r="W24" s="1142"/>
      <c r="X24" s="1142"/>
      <c r="Y24" s="1142"/>
      <c r="Z24" s="1142"/>
      <c r="AA24" s="1140"/>
      <c r="AB24" s="1140"/>
      <c r="AC24" s="1140"/>
      <c r="AD24" s="1140"/>
      <c r="AE24" s="1141" t="s">
        <v>76</v>
      </c>
      <c r="AF24" s="1141"/>
      <c r="AG24" s="1141"/>
      <c r="AH24" s="1141"/>
      <c r="AI24" s="1140" t="s">
        <v>77</v>
      </c>
      <c r="AJ24" s="1140"/>
      <c r="AK24" s="1140"/>
      <c r="AL24" s="1140"/>
      <c r="AM24" s="1135"/>
      <c r="AN24" s="1136"/>
      <c r="AO24" s="1136"/>
      <c r="AP24" s="1137"/>
      <c r="AQ24" s="1161"/>
      <c r="AR24" s="1161"/>
      <c r="AS24" s="1161"/>
      <c r="AT24" s="1161"/>
      <c r="AU24" s="1161"/>
      <c r="AV24" s="1161"/>
      <c r="AW24" s="1161"/>
      <c r="AX24" s="1140"/>
      <c r="AY24" s="1140"/>
      <c r="AZ24" s="1140"/>
      <c r="BA24" s="1141"/>
      <c r="BB24" s="1141"/>
      <c r="BC24" s="1141"/>
    </row>
    <row r="25" spans="2:55" ht="48" customHeight="1" thickBot="1">
      <c r="B25" s="1141"/>
      <c r="C25" s="1141" t="s">
        <v>78</v>
      </c>
      <c r="D25" s="1141"/>
      <c r="E25" s="1141"/>
      <c r="F25" s="1141"/>
      <c r="G25" s="1141"/>
      <c r="H25" s="1141"/>
      <c r="I25" s="1141"/>
      <c r="J25" s="1141"/>
      <c r="K25" s="1141" t="s">
        <v>79</v>
      </c>
      <c r="L25" s="1141"/>
      <c r="M25" s="1141"/>
      <c r="N25" s="1141"/>
      <c r="O25" s="1141"/>
      <c r="P25" s="1141"/>
      <c r="Q25" s="1141"/>
      <c r="R25" s="1141"/>
      <c r="S25" s="1141" t="s">
        <v>80</v>
      </c>
      <c r="T25" s="1141"/>
      <c r="U25" s="1141"/>
      <c r="V25" s="1141"/>
      <c r="W25" s="1141"/>
      <c r="X25" s="1141"/>
      <c r="Y25" s="1141"/>
      <c r="Z25" s="1141"/>
      <c r="AA25" s="1143"/>
      <c r="AB25" s="1143"/>
      <c r="AC25" s="1143"/>
      <c r="AD25" s="1143"/>
      <c r="AE25" s="1141"/>
      <c r="AF25" s="1141"/>
      <c r="AG25" s="1141"/>
      <c r="AH25" s="1141"/>
      <c r="AI25" s="1140"/>
      <c r="AJ25" s="1140"/>
      <c r="AK25" s="1140"/>
      <c r="AL25" s="1140"/>
      <c r="AM25" s="1138"/>
      <c r="AN25" s="1101"/>
      <c r="AO25" s="1101"/>
      <c r="AP25" s="1139"/>
      <c r="AQ25" s="1161"/>
      <c r="AR25" s="1161"/>
      <c r="AS25" s="1161"/>
      <c r="AT25" s="1161"/>
      <c r="AU25" s="1161"/>
      <c r="AV25" s="1161"/>
      <c r="AW25" s="1161"/>
      <c r="AX25" s="1140"/>
      <c r="AY25" s="1140"/>
      <c r="AZ25" s="1140"/>
      <c r="BA25" s="1141"/>
      <c r="BB25" s="1141"/>
      <c r="BC25" s="1141"/>
    </row>
    <row r="26" spans="2:55" ht="16.5" customHeight="1">
      <c r="B26" s="1141"/>
      <c r="C26" s="1113" t="s">
        <v>81</v>
      </c>
      <c r="D26" s="1113"/>
      <c r="E26" s="1113"/>
      <c r="F26" s="1113"/>
      <c r="G26" s="1114" t="s">
        <v>82</v>
      </c>
      <c r="H26" s="1114"/>
      <c r="I26" s="1114"/>
      <c r="J26" s="1114"/>
      <c r="K26" s="1113" t="s">
        <v>81</v>
      </c>
      <c r="L26" s="1113"/>
      <c r="M26" s="1113"/>
      <c r="N26" s="1113"/>
      <c r="O26" s="1114" t="s">
        <v>82</v>
      </c>
      <c r="P26" s="1114"/>
      <c r="Q26" s="1114"/>
      <c r="R26" s="1114"/>
      <c r="S26" s="1113" t="s">
        <v>81</v>
      </c>
      <c r="T26" s="1113"/>
      <c r="U26" s="1113"/>
      <c r="V26" s="1113"/>
      <c r="W26" s="1114" t="s">
        <v>82</v>
      </c>
      <c r="X26" s="1114"/>
      <c r="Y26" s="1114"/>
      <c r="Z26" s="1119"/>
      <c r="AA26" s="1144" t="s">
        <v>108</v>
      </c>
      <c r="AB26" s="1145"/>
      <c r="AC26" s="1146" t="s">
        <v>422</v>
      </c>
      <c r="AD26" s="1147"/>
      <c r="AE26" s="1111" t="s">
        <v>81</v>
      </c>
      <c r="AF26" s="1104"/>
      <c r="AG26" s="1104"/>
      <c r="AH26" s="1104"/>
      <c r="AI26" s="1104" t="s">
        <v>81</v>
      </c>
      <c r="AJ26" s="1104"/>
      <c r="AK26" s="1104"/>
      <c r="AL26" s="1104"/>
      <c r="AM26" s="1114" t="s">
        <v>82</v>
      </c>
      <c r="AN26" s="1114"/>
      <c r="AO26" s="1114"/>
      <c r="AP26" s="1119"/>
      <c r="AQ26" s="1104" t="s">
        <v>81</v>
      </c>
      <c r="AR26" s="1104"/>
      <c r="AS26" s="1104"/>
      <c r="AT26" s="1104"/>
      <c r="AU26" s="1104"/>
      <c r="AV26" s="1104"/>
      <c r="AW26" s="1104"/>
      <c r="AX26" s="1104" t="s">
        <v>81</v>
      </c>
      <c r="AY26" s="1104"/>
      <c r="AZ26" s="1104"/>
      <c r="BA26" s="1104" t="s">
        <v>81</v>
      </c>
      <c r="BB26" s="1104"/>
      <c r="BC26" s="1104"/>
    </row>
    <row r="27" spans="2:57" ht="12.75" customHeight="1">
      <c r="B27" s="76" t="s">
        <v>54</v>
      </c>
      <c r="C27" s="1113">
        <f>K27+S27</f>
        <v>35.5</v>
      </c>
      <c r="D27" s="1113"/>
      <c r="E27" s="1113"/>
      <c r="F27" s="1113"/>
      <c r="G27" s="1114">
        <f>O27+W27</f>
        <v>1278</v>
      </c>
      <c r="H27" s="1114"/>
      <c r="I27" s="1114"/>
      <c r="J27" s="1114"/>
      <c r="K27" s="1113">
        <v>17</v>
      </c>
      <c r="L27" s="1113"/>
      <c r="M27" s="1113"/>
      <c r="N27" s="1113"/>
      <c r="O27" s="1114">
        <f>K27*36</f>
        <v>612</v>
      </c>
      <c r="P27" s="1114"/>
      <c r="Q27" s="1114"/>
      <c r="R27" s="1114"/>
      <c r="S27" s="1113">
        <v>18.5</v>
      </c>
      <c r="T27" s="1113"/>
      <c r="U27" s="1113"/>
      <c r="V27" s="1113"/>
      <c r="W27" s="1114">
        <f>S27*36</f>
        <v>666</v>
      </c>
      <c r="X27" s="1114"/>
      <c r="Y27" s="1114"/>
      <c r="Z27" s="1119"/>
      <c r="AA27" s="1126">
        <v>0.5</v>
      </c>
      <c r="AB27" s="1111"/>
      <c r="AC27" s="1109">
        <v>18</v>
      </c>
      <c r="AD27" s="1127"/>
      <c r="AE27" s="1111">
        <v>2</v>
      </c>
      <c r="AF27" s="1104"/>
      <c r="AG27" s="1104"/>
      <c r="AH27" s="1104"/>
      <c r="AI27" s="1104">
        <v>3</v>
      </c>
      <c r="AJ27" s="1104"/>
      <c r="AK27" s="1104"/>
      <c r="AL27" s="1104"/>
      <c r="AM27" s="1109">
        <f>G27+AE27*36+AI27*36+AC27</f>
        <v>1476</v>
      </c>
      <c r="AN27" s="1110"/>
      <c r="AO27" s="1110"/>
      <c r="AP27" s="1111"/>
      <c r="AQ27" s="1104"/>
      <c r="AR27" s="1104"/>
      <c r="AS27" s="1104"/>
      <c r="AT27" s="1104"/>
      <c r="AU27" s="1104"/>
      <c r="AV27" s="1104"/>
      <c r="AW27" s="1104"/>
      <c r="AX27" s="1104">
        <v>11</v>
      </c>
      <c r="AY27" s="1104"/>
      <c r="AZ27" s="1104"/>
      <c r="BA27" s="1104">
        <f>AX27+AI27+AE27+AA27+C27</f>
        <v>52</v>
      </c>
      <c r="BB27" s="1104"/>
      <c r="BC27" s="1104"/>
      <c r="BE27" s="496"/>
    </row>
    <row r="28" spans="2:57" ht="12.75" customHeight="1">
      <c r="B28" s="76" t="s">
        <v>59</v>
      </c>
      <c r="C28" s="1113">
        <f>K28+S28</f>
        <v>28.2</v>
      </c>
      <c r="D28" s="1113"/>
      <c r="E28" s="1113"/>
      <c r="F28" s="1113"/>
      <c r="G28" s="1114">
        <f>O28+W28</f>
        <v>1014</v>
      </c>
      <c r="H28" s="1114"/>
      <c r="I28" s="1114"/>
      <c r="J28" s="1114"/>
      <c r="K28" s="1113">
        <v>14.5</v>
      </c>
      <c r="L28" s="1113"/>
      <c r="M28" s="1113"/>
      <c r="N28" s="1113"/>
      <c r="O28" s="1114">
        <f>K28*36</f>
        <v>522</v>
      </c>
      <c r="P28" s="1114"/>
      <c r="Q28" s="1114"/>
      <c r="R28" s="1114"/>
      <c r="S28" s="1113">
        <v>13.7</v>
      </c>
      <c r="T28" s="1113"/>
      <c r="U28" s="1113"/>
      <c r="V28" s="1113"/>
      <c r="W28" s="1114">
        <v>492</v>
      </c>
      <c r="X28" s="1114"/>
      <c r="Y28" s="1114"/>
      <c r="Z28" s="1119"/>
      <c r="AA28" s="1126">
        <v>0.8</v>
      </c>
      <c r="AB28" s="1111"/>
      <c r="AC28" s="1109">
        <v>30</v>
      </c>
      <c r="AD28" s="1127"/>
      <c r="AE28" s="1117">
        <v>5</v>
      </c>
      <c r="AF28" s="1125"/>
      <c r="AG28" s="1125"/>
      <c r="AH28" s="1125"/>
      <c r="AI28" s="1104">
        <v>7</v>
      </c>
      <c r="AJ28" s="1104"/>
      <c r="AK28" s="1104"/>
      <c r="AL28" s="1104"/>
      <c r="AM28" s="1109">
        <f>G28+AE28*36+AI28*36+AC28</f>
        <v>1476</v>
      </c>
      <c r="AN28" s="1110"/>
      <c r="AO28" s="1110"/>
      <c r="AP28" s="1111"/>
      <c r="AQ28" s="1104"/>
      <c r="AR28" s="1104"/>
      <c r="AS28" s="1104"/>
      <c r="AT28" s="1104"/>
      <c r="AU28" s="1104"/>
      <c r="AV28" s="1104"/>
      <c r="AW28" s="1104"/>
      <c r="AX28" s="1104">
        <v>11</v>
      </c>
      <c r="AY28" s="1104"/>
      <c r="AZ28" s="1104"/>
      <c r="BA28" s="1104">
        <f>AX28+AI28+AE28+AA28+C28</f>
        <v>52</v>
      </c>
      <c r="BB28" s="1104"/>
      <c r="BC28" s="1104"/>
      <c r="BE28" s="496"/>
    </row>
    <row r="29" spans="2:57" ht="12.75" customHeight="1">
      <c r="B29" s="76" t="s">
        <v>60</v>
      </c>
      <c r="C29" s="1113">
        <f>K29+S29</f>
        <v>20.8</v>
      </c>
      <c r="D29" s="1113"/>
      <c r="E29" s="1113"/>
      <c r="F29" s="1113"/>
      <c r="G29" s="1114">
        <f>O29+W29</f>
        <v>748</v>
      </c>
      <c r="H29" s="1114"/>
      <c r="I29" s="1114"/>
      <c r="J29" s="1114"/>
      <c r="K29" s="1113">
        <v>9.4</v>
      </c>
      <c r="L29" s="1113"/>
      <c r="M29" s="1113"/>
      <c r="N29" s="1113"/>
      <c r="O29" s="1114">
        <v>338</v>
      </c>
      <c r="P29" s="1114"/>
      <c r="Q29" s="1114"/>
      <c r="R29" s="1114"/>
      <c r="S29" s="1113">
        <v>11.4</v>
      </c>
      <c r="T29" s="1113"/>
      <c r="U29" s="1113"/>
      <c r="V29" s="1113"/>
      <c r="W29" s="1114">
        <v>410</v>
      </c>
      <c r="X29" s="1114"/>
      <c r="Y29" s="1114"/>
      <c r="Z29" s="1119"/>
      <c r="AA29" s="1121">
        <v>3.2</v>
      </c>
      <c r="AB29" s="1122"/>
      <c r="AC29" s="1123">
        <v>116</v>
      </c>
      <c r="AD29" s="1124"/>
      <c r="AE29" s="1117">
        <v>8</v>
      </c>
      <c r="AF29" s="1125"/>
      <c r="AG29" s="1125"/>
      <c r="AH29" s="1125"/>
      <c r="AI29" s="1125">
        <v>9</v>
      </c>
      <c r="AJ29" s="1125"/>
      <c r="AK29" s="1125"/>
      <c r="AL29" s="1125"/>
      <c r="AM29" s="1109">
        <f>G29+AE29*36+AI29*36+AC29</f>
        <v>1476</v>
      </c>
      <c r="AN29" s="1110"/>
      <c r="AO29" s="1110"/>
      <c r="AP29" s="1111"/>
      <c r="AQ29" s="1104"/>
      <c r="AR29" s="1104"/>
      <c r="AS29" s="1104"/>
      <c r="AT29" s="1104"/>
      <c r="AU29" s="1104"/>
      <c r="AV29" s="1104"/>
      <c r="AW29" s="1104"/>
      <c r="AX29" s="1104">
        <v>11</v>
      </c>
      <c r="AY29" s="1104"/>
      <c r="AZ29" s="1104"/>
      <c r="BA29" s="1104">
        <f>AX29+AQ29+AI29+AE29+AA29+C29</f>
        <v>52</v>
      </c>
      <c r="BB29" s="1104"/>
      <c r="BC29" s="1104"/>
      <c r="BE29" s="496"/>
    </row>
    <row r="30" spans="2:57" ht="12.75" customHeight="1">
      <c r="B30" s="506" t="s">
        <v>403</v>
      </c>
      <c r="C30" s="1113">
        <f>K30+S30</f>
        <v>20.6</v>
      </c>
      <c r="D30" s="1113"/>
      <c r="E30" s="1113"/>
      <c r="F30" s="1113"/>
      <c r="G30" s="1114">
        <f>O30+W30</f>
        <v>740</v>
      </c>
      <c r="H30" s="1114"/>
      <c r="I30" s="1114"/>
      <c r="J30" s="1114"/>
      <c r="K30" s="1109">
        <v>10.4</v>
      </c>
      <c r="L30" s="1110"/>
      <c r="M30" s="1110"/>
      <c r="N30" s="1115"/>
      <c r="O30" s="1119">
        <v>374</v>
      </c>
      <c r="P30" s="1110"/>
      <c r="Q30" s="1110"/>
      <c r="R30" s="1111"/>
      <c r="S30" s="1109">
        <v>10.2</v>
      </c>
      <c r="T30" s="1110"/>
      <c r="U30" s="1110"/>
      <c r="V30" s="1115"/>
      <c r="W30" s="1114">
        <v>366</v>
      </c>
      <c r="X30" s="1114"/>
      <c r="Y30" s="1114"/>
      <c r="Z30" s="1119"/>
      <c r="AA30" s="1099">
        <v>2.4</v>
      </c>
      <c r="AB30" s="1100"/>
      <c r="AC30" s="1101">
        <v>88</v>
      </c>
      <c r="AD30" s="1100"/>
      <c r="AE30" s="1116">
        <v>8</v>
      </c>
      <c r="AF30" s="1116"/>
      <c r="AG30" s="1116"/>
      <c r="AH30" s="1117"/>
      <c r="AI30" s="1118">
        <v>8</v>
      </c>
      <c r="AJ30" s="1116"/>
      <c r="AK30" s="1116"/>
      <c r="AL30" s="1117"/>
      <c r="AM30" s="1109">
        <f>G30+AE30*36+AI30*36+AC30+AQ30*36</f>
        <v>1476</v>
      </c>
      <c r="AN30" s="1110"/>
      <c r="AO30" s="1110"/>
      <c r="AP30" s="1111"/>
      <c r="AQ30" s="1109">
        <v>2</v>
      </c>
      <c r="AR30" s="1110"/>
      <c r="AS30" s="1110"/>
      <c r="AT30" s="1110"/>
      <c r="AU30" s="1110"/>
      <c r="AV30" s="1110"/>
      <c r="AW30" s="1111"/>
      <c r="AX30" s="1104">
        <v>2</v>
      </c>
      <c r="AY30" s="1104"/>
      <c r="AZ30" s="1104"/>
      <c r="BA30" s="1104">
        <f>AX30+AQ30+AI30+AE30+AA30+C30</f>
        <v>43</v>
      </c>
      <c r="BB30" s="1104"/>
      <c r="BC30" s="1104"/>
      <c r="BE30" s="496"/>
    </row>
    <row r="31" spans="2:57" ht="13.5" customHeight="1" thickBot="1">
      <c r="B31" s="77" t="s">
        <v>83</v>
      </c>
      <c r="C31" s="1097">
        <f>SUM(C27:F30)</f>
        <v>105.1</v>
      </c>
      <c r="D31" s="1097"/>
      <c r="E31" s="1097"/>
      <c r="F31" s="1097"/>
      <c r="G31" s="1097">
        <f>SUM(G27:J30)</f>
        <v>3780</v>
      </c>
      <c r="H31" s="1097"/>
      <c r="I31" s="1097"/>
      <c r="J31" s="1097"/>
      <c r="K31" s="1112">
        <f>SUM(K27:N30)</f>
        <v>51.3</v>
      </c>
      <c r="L31" s="1112"/>
      <c r="M31" s="1112"/>
      <c r="N31" s="1112"/>
      <c r="O31" s="1097">
        <f>SUM(O27:R30)</f>
        <v>1846</v>
      </c>
      <c r="P31" s="1097"/>
      <c r="Q31" s="1097"/>
      <c r="R31" s="1097"/>
      <c r="S31" s="1096">
        <f>SUM(S27:V30)</f>
        <v>53.8</v>
      </c>
      <c r="T31" s="1096"/>
      <c r="U31" s="1096"/>
      <c r="V31" s="1096"/>
      <c r="W31" s="1097">
        <f>SUM(W27:Z30)</f>
        <v>1934</v>
      </c>
      <c r="X31" s="1097"/>
      <c r="Y31" s="1097"/>
      <c r="Z31" s="1098"/>
      <c r="AA31" s="1102">
        <f>SUM(AA27:AB30)</f>
        <v>6.9</v>
      </c>
      <c r="AB31" s="1103"/>
      <c r="AC31" s="1102">
        <f>SUM(AC27:AD30)</f>
        <v>252</v>
      </c>
      <c r="AD31" s="1103"/>
      <c r="AE31" s="1120">
        <f>SUM(AE27:AH30)</f>
        <v>23</v>
      </c>
      <c r="AF31" s="1120"/>
      <c r="AG31" s="1120"/>
      <c r="AH31" s="1120"/>
      <c r="AI31" s="1105">
        <f>SUM(AI27:AL30)</f>
        <v>27</v>
      </c>
      <c r="AJ31" s="1106"/>
      <c r="AK31" s="1106"/>
      <c r="AL31" s="1106"/>
      <c r="AM31" s="1107">
        <f>SUM(AM27:AP30)</f>
        <v>5904</v>
      </c>
      <c r="AN31" s="1098"/>
      <c r="AO31" s="1098"/>
      <c r="AP31" s="1105"/>
      <c r="AQ31" s="1106">
        <f>SUM(AQ27:AW30)</f>
        <v>2</v>
      </c>
      <c r="AR31" s="1106"/>
      <c r="AS31" s="1106"/>
      <c r="AT31" s="1106"/>
      <c r="AU31" s="1106"/>
      <c r="AV31" s="1106"/>
      <c r="AW31" s="1106"/>
      <c r="AX31" s="1108">
        <f>SUM(AX27:AZ30)</f>
        <v>35</v>
      </c>
      <c r="AY31" s="1108"/>
      <c r="AZ31" s="1108"/>
      <c r="BA31" s="1108">
        <f>SUM(BA27:BC30)</f>
        <v>199</v>
      </c>
      <c r="BB31" s="1108"/>
      <c r="BC31" s="1108"/>
      <c r="BE31" s="496"/>
    </row>
    <row r="32" spans="2:55" ht="12.75"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</row>
    <row r="33" ht="12.75">
      <c r="AO33" s="498"/>
    </row>
    <row r="34" ht="12.75">
      <c r="AO34" s="79"/>
    </row>
    <row r="35" spans="2:54" ht="12.75"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99"/>
      <c r="AU35" s="499"/>
      <c r="AV35" s="499"/>
      <c r="AW35" s="499"/>
      <c r="AX35" s="499"/>
      <c r="AY35" s="499"/>
      <c r="AZ35" s="499"/>
      <c r="BA35" s="499"/>
      <c r="BB35" s="499"/>
    </row>
    <row r="36" spans="2:54" ht="12.75"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499"/>
      <c r="AU36" s="499"/>
      <c r="AV36" s="499"/>
      <c r="AW36" s="499"/>
      <c r="AX36" s="499"/>
      <c r="AY36" s="499"/>
      <c r="AZ36" s="499"/>
      <c r="BA36" s="499"/>
      <c r="BB36" s="499"/>
    </row>
    <row r="37" spans="2:54" ht="12.75"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499"/>
      <c r="AU37" s="499"/>
      <c r="AV37" s="499"/>
      <c r="AW37" s="499"/>
      <c r="AX37" s="499"/>
      <c r="AY37" s="499"/>
      <c r="AZ37" s="499"/>
      <c r="BA37" s="499"/>
      <c r="BB37" s="499"/>
    </row>
    <row r="38" spans="2:54" ht="12.75"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499"/>
      <c r="AU38" s="499"/>
      <c r="AV38" s="499"/>
      <c r="AW38" s="499"/>
      <c r="AX38" s="499"/>
      <c r="AY38" s="499"/>
      <c r="AZ38" s="499"/>
      <c r="BA38" s="499"/>
      <c r="BB38" s="499"/>
    </row>
    <row r="39" spans="2:54" ht="12.75"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499"/>
      <c r="AX39" s="499"/>
      <c r="AY39" s="499"/>
      <c r="AZ39" s="499"/>
      <c r="BA39" s="499"/>
      <c r="BB39" s="499"/>
    </row>
    <row r="40" spans="2:54" ht="12.75"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</row>
    <row r="41" spans="2:54" ht="12.75"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499"/>
      <c r="AX41" s="499"/>
      <c r="AY41" s="499"/>
      <c r="AZ41" s="499"/>
      <c r="BA41" s="499"/>
      <c r="BB41" s="499"/>
    </row>
    <row r="42" spans="2:54" ht="12.75"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499"/>
      <c r="AX42" s="499"/>
      <c r="AY42" s="499"/>
      <c r="AZ42" s="499"/>
      <c r="BA42" s="499"/>
      <c r="BB42" s="499"/>
    </row>
    <row r="43" spans="2:54" ht="12.75"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</row>
    <row r="44" spans="2:54" ht="12.75"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499"/>
      <c r="AU44" s="499"/>
      <c r="AV44" s="499"/>
      <c r="AW44" s="499"/>
      <c r="AX44" s="499"/>
      <c r="AY44" s="499"/>
      <c r="AZ44" s="499"/>
      <c r="BA44" s="499"/>
      <c r="BB44" s="499"/>
    </row>
    <row r="45" spans="2:54" ht="12.75"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499"/>
      <c r="BB45" s="499"/>
    </row>
    <row r="46" spans="2:54" ht="12.75"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</row>
  </sheetData>
  <sheetProtection selectLockedCells="1" selectUnlockedCells="1"/>
  <mergeCells count="136">
    <mergeCell ref="B4:BB4"/>
    <mergeCell ref="B6:B7"/>
    <mergeCell ref="C6:F6"/>
    <mergeCell ref="G6:G7"/>
    <mergeCell ref="H6:J6"/>
    <mergeCell ref="U6:X6"/>
    <mergeCell ref="T6:T7"/>
    <mergeCell ref="P6:S6"/>
    <mergeCell ref="L6:O6"/>
    <mergeCell ref="AW16:AY16"/>
    <mergeCell ref="AX26:AZ26"/>
    <mergeCell ref="AU14:BA14"/>
    <mergeCell ref="AK6:AK7"/>
    <mergeCell ref="AN14:AT14"/>
    <mergeCell ref="AG14:AM14"/>
    <mergeCell ref="BA26:BC26"/>
    <mergeCell ref="AE24:AH25"/>
    <mergeCell ref="AI24:AL25"/>
    <mergeCell ref="AQ22:AW25"/>
    <mergeCell ref="AB14:AF14"/>
    <mergeCell ref="AU6:AW6"/>
    <mergeCell ref="AP6:AS6"/>
    <mergeCell ref="AT6:AT7"/>
    <mergeCell ref="AL6:AO6"/>
    <mergeCell ref="AC6:AF6"/>
    <mergeCell ref="Y6:AB6"/>
    <mergeCell ref="AH6:AJ6"/>
    <mergeCell ref="AG6:AG7"/>
    <mergeCell ref="K6:K7"/>
    <mergeCell ref="C16:E16"/>
    <mergeCell ref="I16:K16"/>
    <mergeCell ref="O16:Q16"/>
    <mergeCell ref="V16:X16"/>
    <mergeCell ref="B14:F14"/>
    <mergeCell ref="G14:M14"/>
    <mergeCell ref="N14:T14"/>
    <mergeCell ref="U14:AA14"/>
    <mergeCell ref="AC26:AD26"/>
    <mergeCell ref="B13:I13"/>
    <mergeCell ref="BA22:BC25"/>
    <mergeCell ref="K26:N26"/>
    <mergeCell ref="AX6:AX7"/>
    <mergeCell ref="AY6:BB6"/>
    <mergeCell ref="BB14:BC14"/>
    <mergeCell ref="AC16:AE16"/>
    <mergeCell ref="AI16:AK16"/>
    <mergeCell ref="AP16:AR16"/>
    <mergeCell ref="AQ26:AW26"/>
    <mergeCell ref="B22:B26"/>
    <mergeCell ref="C22:Z24"/>
    <mergeCell ref="AA22:AD25"/>
    <mergeCell ref="C25:J25"/>
    <mergeCell ref="K25:R25"/>
    <mergeCell ref="S25:Z25"/>
    <mergeCell ref="C26:F26"/>
    <mergeCell ref="G26:J26"/>
    <mergeCell ref="AA26:AB26"/>
    <mergeCell ref="AA27:AB27"/>
    <mergeCell ref="AE22:AL23"/>
    <mergeCell ref="AM22:AP25"/>
    <mergeCell ref="O26:R26"/>
    <mergeCell ref="AX22:AZ25"/>
    <mergeCell ref="AE26:AH26"/>
    <mergeCell ref="AI26:AL26"/>
    <mergeCell ref="S26:V26"/>
    <mergeCell ref="W26:Z26"/>
    <mergeCell ref="AM26:AP26"/>
    <mergeCell ref="C27:F27"/>
    <mergeCell ref="G27:J27"/>
    <mergeCell ref="K27:N27"/>
    <mergeCell ref="O27:R27"/>
    <mergeCell ref="S27:V27"/>
    <mergeCell ref="W27:Z27"/>
    <mergeCell ref="AI28:AL28"/>
    <mergeCell ref="AM28:AP28"/>
    <mergeCell ref="AQ28:AW28"/>
    <mergeCell ref="BA27:BC27"/>
    <mergeCell ref="AX28:AZ28"/>
    <mergeCell ref="AE27:AH27"/>
    <mergeCell ref="AC27:AD27"/>
    <mergeCell ref="AC28:AD28"/>
    <mergeCell ref="S29:V29"/>
    <mergeCell ref="W29:Z29"/>
    <mergeCell ref="S28:V28"/>
    <mergeCell ref="BA28:BC28"/>
    <mergeCell ref="AI27:AL27"/>
    <mergeCell ref="AM27:AP27"/>
    <mergeCell ref="AQ27:AW27"/>
    <mergeCell ref="AX27:AZ27"/>
    <mergeCell ref="AE28:AH28"/>
    <mergeCell ref="C29:F29"/>
    <mergeCell ref="G29:J29"/>
    <mergeCell ref="K29:N29"/>
    <mergeCell ref="AA28:AB28"/>
    <mergeCell ref="W28:Z28"/>
    <mergeCell ref="C28:F28"/>
    <mergeCell ref="G28:J28"/>
    <mergeCell ref="K28:N28"/>
    <mergeCell ref="O28:R28"/>
    <mergeCell ref="BA29:BC29"/>
    <mergeCell ref="AE31:AH31"/>
    <mergeCell ref="AA29:AB29"/>
    <mergeCell ref="AC29:AD29"/>
    <mergeCell ref="AE29:AH29"/>
    <mergeCell ref="AI29:AL29"/>
    <mergeCell ref="AM29:AP29"/>
    <mergeCell ref="AQ29:AW29"/>
    <mergeCell ref="AM30:AP30"/>
    <mergeCell ref="BA31:BC31"/>
    <mergeCell ref="AX29:AZ29"/>
    <mergeCell ref="AE30:AH30"/>
    <mergeCell ref="AI30:AL30"/>
    <mergeCell ref="O30:R30"/>
    <mergeCell ref="S30:V30"/>
    <mergeCell ref="W30:Z30"/>
    <mergeCell ref="AX30:AZ30"/>
    <mergeCell ref="O29:R29"/>
    <mergeCell ref="C31:F31"/>
    <mergeCell ref="G31:J31"/>
    <mergeCell ref="K31:N31"/>
    <mergeCell ref="O31:R31"/>
    <mergeCell ref="C30:F30"/>
    <mergeCell ref="G30:J30"/>
    <mergeCell ref="K30:N30"/>
    <mergeCell ref="BA30:BC30"/>
    <mergeCell ref="AI31:AL31"/>
    <mergeCell ref="AM31:AP31"/>
    <mergeCell ref="AQ31:AW31"/>
    <mergeCell ref="AX31:AZ31"/>
    <mergeCell ref="AQ30:AW30"/>
    <mergeCell ref="S31:V31"/>
    <mergeCell ref="W31:Z31"/>
    <mergeCell ref="AA30:AB30"/>
    <mergeCell ref="AC30:AD30"/>
    <mergeCell ref="AA31:AB31"/>
    <mergeCell ref="AC31:AD31"/>
  </mergeCells>
  <printOptions/>
  <pageMargins left="0.25" right="0.25" top="0.75" bottom="0.75" header="0.5118055555555555" footer="0.511805555555555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activeCellId="1" sqref="AC12:AC13 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2.75">
      <c r="A1" s="80"/>
      <c r="B1" s="80"/>
      <c r="C1" s="80"/>
      <c r="D1" s="1181" t="s">
        <v>84</v>
      </c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1"/>
      <c r="W1" s="1181"/>
      <c r="X1" s="1181"/>
      <c r="Y1" s="1181"/>
      <c r="Z1" s="1181"/>
      <c r="AA1" s="1181"/>
      <c r="AB1" s="1181"/>
      <c r="AC1" s="1181"/>
      <c r="AD1" s="1181"/>
      <c r="AE1" s="1181"/>
    </row>
    <row r="2" spans="1:32" ht="21.75" customHeight="1">
      <c r="A2" s="81"/>
      <c r="B2" s="82"/>
      <c r="C2" s="1182" t="s">
        <v>85</v>
      </c>
      <c r="D2" s="1182"/>
      <c r="E2" s="1182"/>
      <c r="F2" s="1182"/>
      <c r="G2" s="1183" t="s">
        <v>86</v>
      </c>
      <c r="H2" s="1183" t="s">
        <v>87</v>
      </c>
      <c r="I2" s="1170" t="s">
        <v>88</v>
      </c>
      <c r="J2" s="1170"/>
      <c r="K2" s="1170"/>
      <c r="L2" s="1170"/>
      <c r="M2" s="1170" t="s">
        <v>89</v>
      </c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  <c r="AC2" s="1170"/>
      <c r="AD2" s="1170"/>
      <c r="AE2" s="1170"/>
      <c r="AF2" s="84"/>
    </row>
    <row r="3" spans="1:32" ht="19.5" customHeight="1">
      <c r="A3" s="85" t="s">
        <v>90</v>
      </c>
      <c r="B3" s="86" t="s">
        <v>91</v>
      </c>
      <c r="C3" s="87" t="s">
        <v>92</v>
      </c>
      <c r="D3" s="88" t="s">
        <v>93</v>
      </c>
      <c r="E3" s="88" t="s">
        <v>94</v>
      </c>
      <c r="F3" s="89" t="s">
        <v>95</v>
      </c>
      <c r="G3" s="1183"/>
      <c r="H3" s="1183"/>
      <c r="I3" s="90"/>
      <c r="J3" s="1184" t="s">
        <v>96</v>
      </c>
      <c r="K3" s="1185" t="s">
        <v>97</v>
      </c>
      <c r="L3" s="1186" t="s">
        <v>98</v>
      </c>
      <c r="M3" s="1187" t="s">
        <v>99</v>
      </c>
      <c r="N3" s="1187"/>
      <c r="O3" s="1187"/>
      <c r="P3" s="1174" t="s">
        <v>100</v>
      </c>
      <c r="Q3" s="1174"/>
      <c r="R3" s="1174"/>
      <c r="S3" s="1174"/>
      <c r="T3" s="1174"/>
      <c r="U3" s="1175" t="s">
        <v>101</v>
      </c>
      <c r="V3" s="1175"/>
      <c r="W3" s="1175"/>
      <c r="X3" s="1175"/>
      <c r="Y3" s="91"/>
      <c r="Z3" s="1176" t="s">
        <v>102</v>
      </c>
      <c r="AA3" s="1176"/>
      <c r="AB3" s="1176"/>
      <c r="AC3" s="1176"/>
      <c r="AD3" s="1176"/>
      <c r="AE3" s="1176"/>
      <c r="AF3" s="84"/>
    </row>
    <row r="4" spans="1:32" ht="18.75" customHeight="1">
      <c r="A4" s="93"/>
      <c r="B4" s="86" t="s">
        <v>103</v>
      </c>
      <c r="C4" s="87" t="s">
        <v>104</v>
      </c>
      <c r="D4" s="88" t="s">
        <v>105</v>
      </c>
      <c r="E4" s="88" t="s">
        <v>106</v>
      </c>
      <c r="F4" s="89" t="s">
        <v>107</v>
      </c>
      <c r="G4" s="1183"/>
      <c r="H4" s="1183"/>
      <c r="I4" s="94" t="s">
        <v>75</v>
      </c>
      <c r="J4" s="1184"/>
      <c r="K4" s="1184"/>
      <c r="L4" s="1186"/>
      <c r="M4" s="1177" t="s">
        <v>75</v>
      </c>
      <c r="N4" s="95">
        <v>1</v>
      </c>
      <c r="O4" s="96">
        <v>2</v>
      </c>
      <c r="P4" s="1178" t="s">
        <v>75</v>
      </c>
      <c r="Q4" s="1179">
        <v>3</v>
      </c>
      <c r="R4" s="1179"/>
      <c r="S4" s="1180">
        <v>4</v>
      </c>
      <c r="T4" s="1180"/>
      <c r="U4" s="1188" t="s">
        <v>75</v>
      </c>
      <c r="V4" s="97">
        <v>5</v>
      </c>
      <c r="W4" s="98"/>
      <c r="X4" s="1189">
        <v>6</v>
      </c>
      <c r="Y4" s="1189"/>
      <c r="Z4" s="1190" t="s">
        <v>75</v>
      </c>
      <c r="AA4" s="99">
        <v>7</v>
      </c>
      <c r="AB4" s="1167">
        <v>8</v>
      </c>
      <c r="AC4" s="1167"/>
      <c r="AD4" s="1167"/>
      <c r="AE4" s="1167"/>
      <c r="AF4" s="84"/>
    </row>
    <row r="5" spans="1:32" ht="19.5" customHeight="1">
      <c r="A5" s="93"/>
      <c r="B5" s="86"/>
      <c r="C5" s="87"/>
      <c r="D5" s="100"/>
      <c r="E5" s="88"/>
      <c r="F5" s="89"/>
      <c r="G5" s="1183"/>
      <c r="H5" s="1183"/>
      <c r="I5" s="94"/>
      <c r="J5" s="1184"/>
      <c r="K5" s="1184"/>
      <c r="L5" s="1186"/>
      <c r="M5" s="1177"/>
      <c r="N5" s="101" t="s">
        <v>108</v>
      </c>
      <c r="O5" s="102" t="s">
        <v>108</v>
      </c>
      <c r="P5" s="1178"/>
      <c r="Q5" s="1168" t="s">
        <v>108</v>
      </c>
      <c r="R5" s="1168"/>
      <c r="S5" s="103"/>
      <c r="T5" s="103" t="s">
        <v>108</v>
      </c>
      <c r="U5" s="1188"/>
      <c r="V5" s="104" t="s">
        <v>108</v>
      </c>
      <c r="W5" s="105"/>
      <c r="X5" s="106" t="s">
        <v>108</v>
      </c>
      <c r="Y5" s="107"/>
      <c r="Z5" s="1190"/>
      <c r="AA5" s="108" t="s">
        <v>108</v>
      </c>
      <c r="AB5" s="1169" t="s">
        <v>108</v>
      </c>
      <c r="AC5" s="1169"/>
      <c r="AD5" s="1169"/>
      <c r="AE5" s="1169"/>
      <c r="AF5" s="84"/>
    </row>
    <row r="6" spans="1:32" ht="27.75" customHeight="1">
      <c r="A6" s="109"/>
      <c r="B6" s="110"/>
      <c r="C6" s="111"/>
      <c r="D6" s="112"/>
      <c r="E6" s="113"/>
      <c r="F6" s="114"/>
      <c r="G6" s="1183"/>
      <c r="H6" s="1183"/>
      <c r="I6" s="115"/>
      <c r="J6" s="1184"/>
      <c r="K6" s="1184"/>
      <c r="L6" s="1186"/>
      <c r="M6" s="1177"/>
      <c r="N6" s="116">
        <v>17</v>
      </c>
      <c r="O6" s="117">
        <v>22</v>
      </c>
      <c r="P6" s="1178"/>
      <c r="Q6" s="118">
        <v>10</v>
      </c>
      <c r="R6" s="118">
        <v>6</v>
      </c>
      <c r="S6" s="118">
        <v>14</v>
      </c>
      <c r="T6" s="119">
        <v>9</v>
      </c>
      <c r="U6" s="1188"/>
      <c r="V6" s="120">
        <v>11</v>
      </c>
      <c r="W6" s="120">
        <v>6</v>
      </c>
      <c r="X6" s="120">
        <v>15</v>
      </c>
      <c r="Y6" s="121">
        <v>7</v>
      </c>
      <c r="Z6" s="1190"/>
      <c r="AA6" s="122">
        <v>17</v>
      </c>
      <c r="AB6" s="122">
        <v>12</v>
      </c>
      <c r="AC6" s="122">
        <v>2</v>
      </c>
      <c r="AD6" s="122">
        <v>4</v>
      </c>
      <c r="AE6" s="123">
        <v>2</v>
      </c>
      <c r="AF6" s="84"/>
    </row>
    <row r="7" spans="1:32" ht="12.75">
      <c r="A7" s="124" t="s">
        <v>109</v>
      </c>
      <c r="B7" s="125" t="s">
        <v>110</v>
      </c>
      <c r="C7" s="126" t="s">
        <v>111</v>
      </c>
      <c r="D7" s="126" t="s">
        <v>112</v>
      </c>
      <c r="E7" s="126" t="s">
        <v>113</v>
      </c>
      <c r="F7" s="126" t="s">
        <v>114</v>
      </c>
      <c r="G7" s="127">
        <v>7</v>
      </c>
      <c r="H7" s="127">
        <v>8</v>
      </c>
      <c r="I7" s="128">
        <v>9</v>
      </c>
      <c r="J7" s="127">
        <v>10</v>
      </c>
      <c r="K7" s="129">
        <v>11</v>
      </c>
      <c r="L7" s="127">
        <v>12</v>
      </c>
      <c r="M7" s="130">
        <v>13</v>
      </c>
      <c r="N7" s="130">
        <v>14</v>
      </c>
      <c r="O7" s="130">
        <v>15</v>
      </c>
      <c r="P7" s="131">
        <v>16</v>
      </c>
      <c r="Q7" s="131">
        <v>17</v>
      </c>
      <c r="R7" s="131">
        <v>18</v>
      </c>
      <c r="S7" s="131">
        <v>19</v>
      </c>
      <c r="T7" s="131">
        <v>20</v>
      </c>
      <c r="U7" s="132">
        <v>21</v>
      </c>
      <c r="V7" s="132">
        <v>22</v>
      </c>
      <c r="W7" s="132">
        <v>23</v>
      </c>
      <c r="X7" s="132">
        <v>24</v>
      </c>
      <c r="Y7" s="132">
        <v>25</v>
      </c>
      <c r="Z7" s="92">
        <v>26</v>
      </c>
      <c r="AA7" s="92">
        <v>27</v>
      </c>
      <c r="AB7" s="92">
        <v>29</v>
      </c>
      <c r="AC7" s="133">
        <v>30</v>
      </c>
      <c r="AD7" s="133">
        <v>31</v>
      </c>
      <c r="AE7" s="133">
        <v>32</v>
      </c>
      <c r="AF7" s="84"/>
    </row>
    <row r="8" spans="1:32" ht="30" customHeight="1">
      <c r="A8" s="134" t="s">
        <v>115</v>
      </c>
      <c r="B8" s="135" t="s">
        <v>116</v>
      </c>
      <c r="C8" s="136"/>
      <c r="D8" s="136"/>
      <c r="E8" s="136"/>
      <c r="F8" s="136"/>
      <c r="G8" s="136">
        <f>SUM(G9:G23)</f>
        <v>1851</v>
      </c>
      <c r="H8" s="136">
        <f>SUM(H9:H23)</f>
        <v>447</v>
      </c>
      <c r="I8" s="137">
        <f>SUM(I9:I23)</f>
        <v>1404</v>
      </c>
      <c r="J8" s="138">
        <f>SUM(J9:J23)</f>
        <v>1070</v>
      </c>
      <c r="K8" s="139">
        <f>SUM(K9:K23)</f>
        <v>334</v>
      </c>
      <c r="L8" s="138"/>
      <c r="M8" s="140">
        <f>SUM(M9:M23)</f>
        <v>1404</v>
      </c>
      <c r="N8" s="141">
        <f>SUM(N9:N23)</f>
        <v>612</v>
      </c>
      <c r="O8" s="142">
        <f>SUM(O9:O23)</f>
        <v>792</v>
      </c>
      <c r="P8" s="143"/>
      <c r="Q8" s="143"/>
      <c r="R8" s="143"/>
      <c r="S8" s="143"/>
      <c r="T8" s="143"/>
      <c r="U8" s="144"/>
      <c r="V8" s="145"/>
      <c r="W8" s="145"/>
      <c r="X8" s="145"/>
      <c r="Y8" s="146"/>
      <c r="Z8" s="147"/>
      <c r="AA8" s="147"/>
      <c r="AB8" s="147"/>
      <c r="AC8" s="148"/>
      <c r="AD8" s="148"/>
      <c r="AE8" s="148"/>
      <c r="AF8" s="84"/>
    </row>
    <row r="9" spans="1:32" ht="12.75">
      <c r="A9" s="149" t="s">
        <v>117</v>
      </c>
      <c r="B9" s="150" t="s">
        <v>118</v>
      </c>
      <c r="C9" s="151">
        <v>2</v>
      </c>
      <c r="D9" s="152"/>
      <c r="E9" s="152"/>
      <c r="F9" s="153">
        <v>1</v>
      </c>
      <c r="G9" s="154">
        <v>101</v>
      </c>
      <c r="H9" s="155">
        <v>23</v>
      </c>
      <c r="I9" s="156">
        <f aca="true" t="shared" si="0" ref="I9:I23">J9+K9+L9</f>
        <v>78</v>
      </c>
      <c r="J9" s="155">
        <v>78</v>
      </c>
      <c r="K9" s="157"/>
      <c r="L9" s="158"/>
      <c r="M9" s="159">
        <f aca="true" t="shared" si="1" ref="M9:M23">N9+O9</f>
        <v>78</v>
      </c>
      <c r="N9" s="160">
        <v>34</v>
      </c>
      <c r="O9" s="161">
        <v>44</v>
      </c>
      <c r="P9" s="162"/>
      <c r="Q9" s="163"/>
      <c r="R9" s="163"/>
      <c r="S9" s="163"/>
      <c r="T9" s="164"/>
      <c r="U9" s="165"/>
      <c r="V9" s="166"/>
      <c r="W9" s="166"/>
      <c r="X9" s="166"/>
      <c r="Y9" s="167"/>
      <c r="Z9" s="168"/>
      <c r="AA9" s="169"/>
      <c r="AB9" s="169"/>
      <c r="AC9" s="170"/>
      <c r="AD9" s="170"/>
      <c r="AE9" s="171"/>
      <c r="AF9" s="84"/>
    </row>
    <row r="10" spans="1:32" ht="12.75">
      <c r="A10" s="149" t="s">
        <v>119</v>
      </c>
      <c r="B10" s="150" t="s">
        <v>120</v>
      </c>
      <c r="C10" s="151">
        <v>2</v>
      </c>
      <c r="D10" s="152"/>
      <c r="E10" s="152"/>
      <c r="F10" s="153">
        <v>1</v>
      </c>
      <c r="G10" s="154">
        <v>155</v>
      </c>
      <c r="H10" s="155">
        <v>38</v>
      </c>
      <c r="I10" s="156">
        <f t="shared" si="0"/>
        <v>117</v>
      </c>
      <c r="J10" s="155">
        <v>117</v>
      </c>
      <c r="K10" s="157"/>
      <c r="L10" s="158"/>
      <c r="M10" s="159">
        <f t="shared" si="1"/>
        <v>117</v>
      </c>
      <c r="N10" s="160">
        <v>65</v>
      </c>
      <c r="O10" s="161">
        <v>52</v>
      </c>
      <c r="P10" s="162"/>
      <c r="Q10" s="163"/>
      <c r="R10" s="163"/>
      <c r="S10" s="163"/>
      <c r="T10" s="164"/>
      <c r="U10" s="165"/>
      <c r="V10" s="166"/>
      <c r="W10" s="166"/>
      <c r="X10" s="166"/>
      <c r="Y10" s="167"/>
      <c r="Z10" s="168"/>
      <c r="AA10" s="169"/>
      <c r="AB10" s="169"/>
      <c r="AC10" s="170"/>
      <c r="AD10" s="170"/>
      <c r="AE10" s="171"/>
      <c r="AF10" s="84"/>
    </row>
    <row r="11" spans="1:32" ht="13.5" customHeight="1">
      <c r="A11" s="149" t="s">
        <v>121</v>
      </c>
      <c r="B11" s="150" t="s">
        <v>122</v>
      </c>
      <c r="C11" s="151"/>
      <c r="D11" s="152">
        <v>2</v>
      </c>
      <c r="E11" s="152"/>
      <c r="F11" s="153"/>
      <c r="G11" s="154">
        <v>103</v>
      </c>
      <c r="H11" s="155">
        <v>25</v>
      </c>
      <c r="I11" s="156">
        <f t="shared" si="0"/>
        <v>78</v>
      </c>
      <c r="J11" s="172"/>
      <c r="K11" s="157">
        <v>78</v>
      </c>
      <c r="L11" s="173"/>
      <c r="M11" s="159">
        <f t="shared" si="1"/>
        <v>78</v>
      </c>
      <c r="N11" s="160">
        <v>34</v>
      </c>
      <c r="O11" s="161">
        <v>44</v>
      </c>
      <c r="P11" s="162"/>
      <c r="Q11" s="163"/>
      <c r="R11" s="163"/>
      <c r="S11" s="163"/>
      <c r="T11" s="164"/>
      <c r="U11" s="165"/>
      <c r="V11" s="166"/>
      <c r="W11" s="166"/>
      <c r="X11" s="166"/>
      <c r="Y11" s="167"/>
      <c r="Z11" s="168"/>
      <c r="AA11" s="169"/>
      <c r="AB11" s="169"/>
      <c r="AC11" s="170"/>
      <c r="AD11" s="170"/>
      <c r="AE11" s="171"/>
      <c r="AF11" s="84"/>
    </row>
    <row r="12" spans="1:32" ht="13.5" customHeight="1">
      <c r="A12" s="149" t="s">
        <v>123</v>
      </c>
      <c r="B12" s="150" t="s">
        <v>124</v>
      </c>
      <c r="C12" s="151">
        <v>2</v>
      </c>
      <c r="D12" s="152"/>
      <c r="E12" s="152"/>
      <c r="F12" s="153"/>
      <c r="G12" s="154">
        <v>154</v>
      </c>
      <c r="H12" s="155">
        <v>37</v>
      </c>
      <c r="I12" s="156">
        <f t="shared" si="0"/>
        <v>117</v>
      </c>
      <c r="J12" s="172">
        <v>117</v>
      </c>
      <c r="K12" s="157"/>
      <c r="L12" s="173"/>
      <c r="M12" s="159">
        <f t="shared" si="1"/>
        <v>117</v>
      </c>
      <c r="N12" s="160">
        <v>34</v>
      </c>
      <c r="O12" s="161">
        <v>83</v>
      </c>
      <c r="P12" s="162"/>
      <c r="Q12" s="163"/>
      <c r="R12" s="163"/>
      <c r="S12" s="163"/>
      <c r="T12" s="164"/>
      <c r="U12" s="165"/>
      <c r="V12" s="166"/>
      <c r="W12" s="166"/>
      <c r="X12" s="166"/>
      <c r="Y12" s="167"/>
      <c r="Z12" s="168"/>
      <c r="AA12" s="169"/>
      <c r="AB12" s="169"/>
      <c r="AC12" s="170"/>
      <c r="AD12" s="170"/>
      <c r="AE12" s="171"/>
      <c r="AF12" s="84"/>
    </row>
    <row r="13" spans="1:32" ht="13.5" customHeight="1">
      <c r="A13" s="149" t="s">
        <v>125</v>
      </c>
      <c r="B13" s="150" t="s">
        <v>126</v>
      </c>
      <c r="C13" s="151"/>
      <c r="D13" s="152">
        <v>2</v>
      </c>
      <c r="E13" s="152"/>
      <c r="F13" s="153"/>
      <c r="G13" s="154">
        <v>103</v>
      </c>
      <c r="H13" s="155">
        <v>25</v>
      </c>
      <c r="I13" s="156">
        <f t="shared" si="0"/>
        <v>78</v>
      </c>
      <c r="J13" s="172">
        <v>78</v>
      </c>
      <c r="K13" s="157"/>
      <c r="L13" s="173"/>
      <c r="M13" s="159">
        <f t="shared" si="1"/>
        <v>78</v>
      </c>
      <c r="N13" s="160">
        <v>34</v>
      </c>
      <c r="O13" s="161">
        <v>44</v>
      </c>
      <c r="P13" s="162"/>
      <c r="Q13" s="163"/>
      <c r="R13" s="163"/>
      <c r="S13" s="163"/>
      <c r="T13" s="164"/>
      <c r="U13" s="165"/>
      <c r="V13" s="166"/>
      <c r="W13" s="166"/>
      <c r="X13" s="166"/>
      <c r="Y13" s="167"/>
      <c r="Z13" s="168"/>
      <c r="AA13" s="169"/>
      <c r="AB13" s="169"/>
      <c r="AC13" s="170"/>
      <c r="AD13" s="170"/>
      <c r="AE13" s="171"/>
      <c r="AF13" s="84"/>
    </row>
    <row r="14" spans="1:32" ht="12.75">
      <c r="A14" s="149" t="s">
        <v>127</v>
      </c>
      <c r="B14" s="150" t="s">
        <v>128</v>
      </c>
      <c r="C14" s="151"/>
      <c r="D14" s="152">
        <v>2</v>
      </c>
      <c r="E14" s="152"/>
      <c r="F14" s="153">
        <v>1</v>
      </c>
      <c r="G14" s="154">
        <v>155</v>
      </c>
      <c r="H14" s="155">
        <v>38</v>
      </c>
      <c r="I14" s="156">
        <f t="shared" si="0"/>
        <v>117</v>
      </c>
      <c r="J14" s="172">
        <v>57</v>
      </c>
      <c r="K14" s="157">
        <v>60</v>
      </c>
      <c r="L14" s="173"/>
      <c r="M14" s="159">
        <f t="shared" si="1"/>
        <v>117</v>
      </c>
      <c r="N14" s="160">
        <v>34</v>
      </c>
      <c r="O14" s="161">
        <v>83</v>
      </c>
      <c r="P14" s="162"/>
      <c r="Q14" s="163"/>
      <c r="R14" s="163"/>
      <c r="S14" s="163"/>
      <c r="T14" s="164"/>
      <c r="U14" s="165"/>
      <c r="V14" s="166"/>
      <c r="W14" s="166"/>
      <c r="X14" s="166"/>
      <c r="Y14" s="167"/>
      <c r="Z14" s="168"/>
      <c r="AA14" s="169"/>
      <c r="AB14" s="169"/>
      <c r="AC14" s="170"/>
      <c r="AD14" s="170"/>
      <c r="AE14" s="171"/>
      <c r="AF14" s="84"/>
    </row>
    <row r="15" spans="1:32" ht="12.75">
      <c r="A15" s="149" t="s">
        <v>129</v>
      </c>
      <c r="B15" s="150" t="s">
        <v>130</v>
      </c>
      <c r="C15" s="151">
        <v>2</v>
      </c>
      <c r="D15" s="152"/>
      <c r="E15" s="152"/>
      <c r="F15" s="153"/>
      <c r="G15" s="154">
        <v>206</v>
      </c>
      <c r="H15" s="155">
        <v>50</v>
      </c>
      <c r="I15" s="156">
        <f t="shared" si="0"/>
        <v>156</v>
      </c>
      <c r="J15" s="172">
        <v>156</v>
      </c>
      <c r="K15" s="157"/>
      <c r="L15" s="173"/>
      <c r="M15" s="159">
        <f t="shared" si="1"/>
        <v>156</v>
      </c>
      <c r="N15" s="160">
        <v>62</v>
      </c>
      <c r="O15" s="161">
        <v>94</v>
      </c>
      <c r="P15" s="162"/>
      <c r="Q15" s="163"/>
      <c r="R15" s="163"/>
      <c r="S15" s="163"/>
      <c r="T15" s="164"/>
      <c r="U15" s="165"/>
      <c r="V15" s="166"/>
      <c r="W15" s="166"/>
      <c r="X15" s="166"/>
      <c r="Y15" s="167"/>
      <c r="Z15" s="168"/>
      <c r="AA15" s="169"/>
      <c r="AB15" s="169"/>
      <c r="AC15" s="170"/>
      <c r="AD15" s="170"/>
      <c r="AE15" s="171"/>
      <c r="AF15" s="84"/>
    </row>
    <row r="16" spans="1:32" ht="12.75">
      <c r="A16" s="149" t="s">
        <v>131</v>
      </c>
      <c r="B16" s="150" t="s">
        <v>132</v>
      </c>
      <c r="C16" s="151"/>
      <c r="D16" s="152"/>
      <c r="E16" s="152"/>
      <c r="F16" s="153">
        <v>1</v>
      </c>
      <c r="G16" s="154">
        <v>51</v>
      </c>
      <c r="H16" s="155">
        <v>12</v>
      </c>
      <c r="I16" s="156">
        <f t="shared" si="0"/>
        <v>39</v>
      </c>
      <c r="J16" s="172">
        <v>39</v>
      </c>
      <c r="K16" s="157"/>
      <c r="L16" s="173"/>
      <c r="M16" s="159">
        <f t="shared" si="1"/>
        <v>39</v>
      </c>
      <c r="N16" s="160">
        <v>39</v>
      </c>
      <c r="O16" s="161"/>
      <c r="P16" s="162"/>
      <c r="Q16" s="163"/>
      <c r="R16" s="163"/>
      <c r="S16" s="163"/>
      <c r="T16" s="164"/>
      <c r="U16" s="165"/>
      <c r="V16" s="166"/>
      <c r="W16" s="166"/>
      <c r="X16" s="166"/>
      <c r="Y16" s="167"/>
      <c r="Z16" s="168"/>
      <c r="AA16" s="169"/>
      <c r="AB16" s="169"/>
      <c r="AC16" s="170"/>
      <c r="AD16" s="170"/>
      <c r="AE16" s="171"/>
      <c r="AF16" s="84"/>
    </row>
    <row r="17" spans="1:32" ht="12.75">
      <c r="A17" s="149" t="s">
        <v>133</v>
      </c>
      <c r="B17" s="150" t="s">
        <v>134</v>
      </c>
      <c r="C17" s="151">
        <v>2</v>
      </c>
      <c r="D17" s="152"/>
      <c r="E17" s="152"/>
      <c r="F17" s="153">
        <v>1</v>
      </c>
      <c r="G17" s="154">
        <v>206</v>
      </c>
      <c r="H17" s="155">
        <v>50</v>
      </c>
      <c r="I17" s="156">
        <f t="shared" si="0"/>
        <v>156</v>
      </c>
      <c r="J17" s="172">
        <v>132</v>
      </c>
      <c r="K17" s="157">
        <v>24</v>
      </c>
      <c r="L17" s="173"/>
      <c r="M17" s="159">
        <f t="shared" si="1"/>
        <v>156</v>
      </c>
      <c r="N17" s="160">
        <v>62</v>
      </c>
      <c r="O17" s="161">
        <v>94</v>
      </c>
      <c r="P17" s="162"/>
      <c r="Q17" s="163"/>
      <c r="R17" s="163"/>
      <c r="S17" s="163"/>
      <c r="T17" s="164"/>
      <c r="U17" s="165"/>
      <c r="V17" s="166"/>
      <c r="W17" s="166"/>
      <c r="X17" s="166"/>
      <c r="Y17" s="167"/>
      <c r="Z17" s="168"/>
      <c r="AA17" s="169"/>
      <c r="AB17" s="169"/>
      <c r="AC17" s="170"/>
      <c r="AD17" s="170"/>
      <c r="AE17" s="171"/>
      <c r="AF17" s="84"/>
    </row>
    <row r="18" spans="1:32" ht="12.75">
      <c r="A18" s="149" t="s">
        <v>135</v>
      </c>
      <c r="B18" s="150" t="s">
        <v>136</v>
      </c>
      <c r="C18" s="151">
        <v>2</v>
      </c>
      <c r="D18" s="152"/>
      <c r="E18" s="152"/>
      <c r="F18" s="153">
        <v>1</v>
      </c>
      <c r="G18" s="154">
        <v>154</v>
      </c>
      <c r="H18" s="155">
        <v>37</v>
      </c>
      <c r="I18" s="156">
        <f t="shared" si="0"/>
        <v>117</v>
      </c>
      <c r="J18" s="172">
        <v>95</v>
      </c>
      <c r="K18" s="157">
        <v>22</v>
      </c>
      <c r="L18" s="173"/>
      <c r="M18" s="159">
        <f t="shared" si="1"/>
        <v>117</v>
      </c>
      <c r="N18" s="160">
        <v>73</v>
      </c>
      <c r="O18" s="161">
        <v>44</v>
      </c>
      <c r="P18" s="162"/>
      <c r="Q18" s="163"/>
      <c r="R18" s="163"/>
      <c r="S18" s="163"/>
      <c r="T18" s="164"/>
      <c r="U18" s="165"/>
      <c r="V18" s="166"/>
      <c r="W18" s="166"/>
      <c r="X18" s="166"/>
      <c r="Y18" s="167"/>
      <c r="Z18" s="168"/>
      <c r="AA18" s="169"/>
      <c r="AB18" s="169"/>
      <c r="AC18" s="170"/>
      <c r="AD18" s="170"/>
      <c r="AE18" s="171"/>
      <c r="AF18" s="84"/>
    </row>
    <row r="19" spans="1:32" ht="12.75">
      <c r="A19" s="149" t="s">
        <v>137</v>
      </c>
      <c r="B19" s="150" t="s">
        <v>138</v>
      </c>
      <c r="C19" s="151"/>
      <c r="D19" s="152"/>
      <c r="E19" s="152"/>
      <c r="F19" s="153">
        <v>2</v>
      </c>
      <c r="G19" s="154">
        <v>103</v>
      </c>
      <c r="H19" s="155">
        <v>25</v>
      </c>
      <c r="I19" s="156">
        <f t="shared" si="0"/>
        <v>78</v>
      </c>
      <c r="J19" s="172">
        <v>78</v>
      </c>
      <c r="K19" s="157"/>
      <c r="L19" s="173"/>
      <c r="M19" s="159">
        <f t="shared" si="1"/>
        <v>78</v>
      </c>
      <c r="N19" s="160">
        <v>34</v>
      </c>
      <c r="O19" s="161">
        <v>44</v>
      </c>
      <c r="P19" s="162"/>
      <c r="Q19" s="163"/>
      <c r="R19" s="163"/>
      <c r="S19" s="163"/>
      <c r="T19" s="164"/>
      <c r="U19" s="165"/>
      <c r="V19" s="166"/>
      <c r="W19" s="166"/>
      <c r="X19" s="166"/>
      <c r="Y19" s="167"/>
      <c r="Z19" s="168"/>
      <c r="AA19" s="169"/>
      <c r="AB19" s="169"/>
      <c r="AC19" s="170"/>
      <c r="AD19" s="170"/>
      <c r="AE19" s="171"/>
      <c r="AF19" s="84"/>
    </row>
    <row r="20" spans="1:32" ht="12.75">
      <c r="A20" s="149" t="s">
        <v>139</v>
      </c>
      <c r="B20" s="150" t="s">
        <v>140</v>
      </c>
      <c r="C20" s="151"/>
      <c r="D20" s="152"/>
      <c r="E20" s="152"/>
      <c r="F20" s="153"/>
      <c r="G20" s="154">
        <v>51</v>
      </c>
      <c r="H20" s="155">
        <v>12</v>
      </c>
      <c r="I20" s="156">
        <f t="shared" si="0"/>
        <v>39</v>
      </c>
      <c r="J20" s="172">
        <v>39</v>
      </c>
      <c r="K20" s="157"/>
      <c r="L20" s="173"/>
      <c r="M20" s="159">
        <f t="shared" si="1"/>
        <v>39</v>
      </c>
      <c r="N20" s="160"/>
      <c r="O20" s="161">
        <v>39</v>
      </c>
      <c r="P20" s="162"/>
      <c r="Q20" s="163"/>
      <c r="R20" s="163"/>
      <c r="S20" s="163"/>
      <c r="T20" s="164"/>
      <c r="U20" s="165"/>
      <c r="V20" s="166"/>
      <c r="W20" s="166"/>
      <c r="X20" s="166"/>
      <c r="Y20" s="167"/>
      <c r="Z20" s="168"/>
      <c r="AA20" s="169"/>
      <c r="AB20" s="169"/>
      <c r="AC20" s="170"/>
      <c r="AD20" s="170"/>
      <c r="AE20" s="171"/>
      <c r="AF20" s="84"/>
    </row>
    <row r="21" spans="1:32" ht="12.75">
      <c r="A21" s="149" t="s">
        <v>141</v>
      </c>
      <c r="B21" s="150" t="s">
        <v>142</v>
      </c>
      <c r="C21" s="151"/>
      <c r="D21" s="152">
        <v>2</v>
      </c>
      <c r="E21" s="152"/>
      <c r="F21" s="153"/>
      <c r="G21" s="154">
        <v>206</v>
      </c>
      <c r="H21" s="155">
        <v>50</v>
      </c>
      <c r="I21" s="156">
        <f t="shared" si="0"/>
        <v>156</v>
      </c>
      <c r="J21" s="172">
        <v>6</v>
      </c>
      <c r="K21" s="157">
        <v>150</v>
      </c>
      <c r="L21" s="173"/>
      <c r="M21" s="159">
        <f t="shared" si="1"/>
        <v>156</v>
      </c>
      <c r="N21" s="160">
        <v>68</v>
      </c>
      <c r="O21" s="161">
        <v>88</v>
      </c>
      <c r="P21" s="162"/>
      <c r="Q21" s="163"/>
      <c r="R21" s="163"/>
      <c r="S21" s="163"/>
      <c r="T21" s="164"/>
      <c r="U21" s="165"/>
      <c r="V21" s="166"/>
      <c r="W21" s="166"/>
      <c r="X21" s="166"/>
      <c r="Y21" s="167"/>
      <c r="Z21" s="168"/>
      <c r="AA21" s="169"/>
      <c r="AB21" s="169"/>
      <c r="AC21" s="170"/>
      <c r="AD21" s="170"/>
      <c r="AE21" s="171"/>
      <c r="AF21" s="84"/>
    </row>
    <row r="22" spans="1:32" ht="22.5">
      <c r="A22" s="149" t="s">
        <v>143</v>
      </c>
      <c r="B22" s="150" t="s">
        <v>144</v>
      </c>
      <c r="C22" s="151"/>
      <c r="D22" s="152">
        <v>1</v>
      </c>
      <c r="E22" s="152"/>
      <c r="F22" s="153"/>
      <c r="G22" s="154">
        <v>52</v>
      </c>
      <c r="H22" s="155">
        <v>13</v>
      </c>
      <c r="I22" s="156">
        <f t="shared" si="0"/>
        <v>39</v>
      </c>
      <c r="J22" s="172">
        <v>39</v>
      </c>
      <c r="K22" s="157"/>
      <c r="L22" s="173"/>
      <c r="M22" s="159">
        <f t="shared" si="1"/>
        <v>39</v>
      </c>
      <c r="N22" s="160">
        <v>39</v>
      </c>
      <c r="O22" s="161"/>
      <c r="P22" s="162"/>
      <c r="Q22" s="163"/>
      <c r="R22" s="163"/>
      <c r="S22" s="163"/>
      <c r="T22" s="164"/>
      <c r="U22" s="165"/>
      <c r="V22" s="166"/>
      <c r="W22" s="166"/>
      <c r="X22" s="166"/>
      <c r="Y22" s="167"/>
      <c r="Z22" s="168"/>
      <c r="AA22" s="169"/>
      <c r="AB22" s="169"/>
      <c r="AC22" s="170"/>
      <c r="AD22" s="170"/>
      <c r="AE22" s="171"/>
      <c r="AF22" s="84"/>
    </row>
    <row r="23" spans="1:32" ht="12.75">
      <c r="A23" s="149" t="s">
        <v>145</v>
      </c>
      <c r="B23" s="174" t="s">
        <v>146</v>
      </c>
      <c r="C23" s="151"/>
      <c r="D23" s="152">
        <v>2</v>
      </c>
      <c r="E23" s="152"/>
      <c r="F23" s="153"/>
      <c r="G23" s="154">
        <v>51</v>
      </c>
      <c r="H23" s="155">
        <v>12</v>
      </c>
      <c r="I23" s="156">
        <f t="shared" si="0"/>
        <v>39</v>
      </c>
      <c r="J23" s="172">
        <v>39</v>
      </c>
      <c r="K23" s="157"/>
      <c r="L23" s="173"/>
      <c r="M23" s="159">
        <f t="shared" si="1"/>
        <v>39</v>
      </c>
      <c r="N23" s="160"/>
      <c r="O23" s="161">
        <v>39</v>
      </c>
      <c r="P23" s="162"/>
      <c r="Q23" s="163"/>
      <c r="R23" s="163"/>
      <c r="S23" s="163"/>
      <c r="T23" s="164"/>
      <c r="U23" s="165"/>
      <c r="V23" s="166"/>
      <c r="W23" s="166"/>
      <c r="X23" s="166"/>
      <c r="Y23" s="167"/>
      <c r="Z23" s="168"/>
      <c r="AA23" s="169"/>
      <c r="AB23" s="169"/>
      <c r="AC23" s="170"/>
      <c r="AD23" s="170"/>
      <c r="AE23" s="171"/>
      <c r="AF23" s="84"/>
    </row>
    <row r="24" spans="1:32" ht="18.75" customHeight="1">
      <c r="A24" s="175" t="s">
        <v>147</v>
      </c>
      <c r="B24" s="176" t="s">
        <v>63</v>
      </c>
      <c r="C24" s="177"/>
      <c r="D24" s="178"/>
      <c r="E24" s="178"/>
      <c r="F24" s="179"/>
      <c r="G24" s="180">
        <f>SUM(G25+G73)</f>
        <v>3648</v>
      </c>
      <c r="H24" s="181">
        <f>SUM(H25+H73)</f>
        <v>804</v>
      </c>
      <c r="I24" s="182">
        <f>SUM(I25+I73)</f>
        <v>2844</v>
      </c>
      <c r="J24" s="183">
        <f>J25+J72</f>
        <v>1565</v>
      </c>
      <c r="K24" s="184">
        <f>K25+K72</f>
        <v>1151</v>
      </c>
      <c r="L24" s="185">
        <f>L25+L72</f>
        <v>48</v>
      </c>
      <c r="M24" s="186"/>
      <c r="N24" s="187"/>
      <c r="O24" s="188"/>
      <c r="P24" s="189">
        <f>SUM(P25+P73)</f>
        <v>864</v>
      </c>
      <c r="Q24" s="190">
        <f>SUM(Q25+Q73)</f>
        <v>360</v>
      </c>
      <c r="R24" s="191"/>
      <c r="S24" s="191">
        <f>SUM(S25+S73)</f>
        <v>504</v>
      </c>
      <c r="T24" s="164"/>
      <c r="U24" s="165">
        <f>SUM(U25+U73)</f>
        <v>936</v>
      </c>
      <c r="V24" s="166">
        <f>SUM(V25+V73)</f>
        <v>396</v>
      </c>
      <c r="W24" s="166"/>
      <c r="X24" s="166">
        <f>SUM(X25+X73)</f>
        <v>540</v>
      </c>
      <c r="Y24" s="167"/>
      <c r="Z24" s="168">
        <f>SUM(Z25+Z73)</f>
        <v>1044</v>
      </c>
      <c r="AA24" s="169">
        <f>SUM(AA25+AA73)</f>
        <v>612</v>
      </c>
      <c r="AB24" s="169">
        <f>SUM(AB25+AB73)</f>
        <v>432</v>
      </c>
      <c r="AC24" s="170"/>
      <c r="AD24" s="170"/>
      <c r="AE24" s="171"/>
      <c r="AF24" s="84"/>
    </row>
    <row r="25" spans="1:32" ht="34.5" customHeight="1">
      <c r="A25" s="175" t="s">
        <v>148</v>
      </c>
      <c r="B25" s="176" t="s">
        <v>149</v>
      </c>
      <c r="C25" s="192"/>
      <c r="D25" s="193"/>
      <c r="E25" s="193"/>
      <c r="F25" s="194"/>
      <c r="G25" s="195">
        <f>SUM(G26+G39+G46+G60)</f>
        <v>3458</v>
      </c>
      <c r="H25" s="196">
        <f>SUM(H26+H39+H46+H60)</f>
        <v>764</v>
      </c>
      <c r="I25" s="182">
        <f>SUM(I26+I39+I46+I60)</f>
        <v>2694</v>
      </c>
      <c r="J25" s="183">
        <f>SUM(J26+J39+J46+J60)</f>
        <v>1415</v>
      </c>
      <c r="K25" s="184">
        <f>SUM(K26+K39+K46+K60+K67)</f>
        <v>1151</v>
      </c>
      <c r="L25" s="185">
        <f>SUM(L26+L39+L46+L60)</f>
        <v>48</v>
      </c>
      <c r="M25" s="186"/>
      <c r="N25" s="187"/>
      <c r="O25" s="188"/>
      <c r="P25" s="189">
        <f>SUM(P26+P39+P46+P60)</f>
        <v>864</v>
      </c>
      <c r="Q25" s="190">
        <f>SUM(Q26+Q39+Q46+Q60)</f>
        <v>360</v>
      </c>
      <c r="R25" s="190"/>
      <c r="S25" s="191">
        <f>SUM(S26+S39+S46+S60+S67)</f>
        <v>504</v>
      </c>
      <c r="T25" s="164"/>
      <c r="U25" s="165">
        <f>SUM(U26+U46+U60)</f>
        <v>858</v>
      </c>
      <c r="V25" s="166">
        <f>SUM(V26+V46+V60)</f>
        <v>363</v>
      </c>
      <c r="W25" s="166"/>
      <c r="X25" s="166">
        <f>SUM(X26+X46+X60)</f>
        <v>495</v>
      </c>
      <c r="Y25" s="167"/>
      <c r="Z25" s="168">
        <f>SUM(Z26+Z46+Z60)</f>
        <v>972</v>
      </c>
      <c r="AA25" s="169">
        <f>SUM(AA26+AA46+AA60)</f>
        <v>561</v>
      </c>
      <c r="AB25" s="169">
        <f>SUM(AB26+AB46+AB60)</f>
        <v>411</v>
      </c>
      <c r="AC25" s="170"/>
      <c r="AD25" s="170"/>
      <c r="AE25" s="171"/>
      <c r="AF25" s="84"/>
    </row>
    <row r="26" spans="1:32" ht="44.25" customHeight="1">
      <c r="A26" s="175" t="s">
        <v>150</v>
      </c>
      <c r="B26" s="197" t="s">
        <v>151</v>
      </c>
      <c r="C26" s="151"/>
      <c r="D26" s="152"/>
      <c r="E26" s="152"/>
      <c r="F26" s="153"/>
      <c r="G26" s="198">
        <f>G27+G28+G29+G30+G31+G32+G33+G34</f>
        <v>722</v>
      </c>
      <c r="H26" s="199">
        <f>H27+H28+H29+H30+H31+H32+H33+H34</f>
        <v>150</v>
      </c>
      <c r="I26" s="199">
        <f>I27+I28+I29+I30+I31+I32+I33+I34</f>
        <v>572</v>
      </c>
      <c r="J26" s="199">
        <f>J27+J28+J29+J30+J31+J32+J33+J34</f>
        <v>232</v>
      </c>
      <c r="K26" s="199">
        <f>K27+K28+K29+K30+K31+K32+K33+K34</f>
        <v>340</v>
      </c>
      <c r="L26" s="200"/>
      <c r="M26" s="186"/>
      <c r="N26" s="187"/>
      <c r="O26" s="188"/>
      <c r="P26" s="189">
        <f>P28+P29+P30+P31+P32+P33+P27</f>
        <v>168</v>
      </c>
      <c r="Q26" s="191">
        <f>Q33+Q32+Q31+Q30+Q29+Q28+Q27</f>
        <v>65</v>
      </c>
      <c r="R26" s="191"/>
      <c r="S26" s="191">
        <f>S33+S32+S31+S30+S29+S28+S27</f>
        <v>103</v>
      </c>
      <c r="T26" s="164"/>
      <c r="U26" s="165">
        <v>164</v>
      </c>
      <c r="V26" s="166">
        <f>V27+V28+V29+V30+V31+V32+V33</f>
        <v>70</v>
      </c>
      <c r="W26" s="166"/>
      <c r="X26" s="166">
        <f>X27+X28+X29+X30+X31+X32+X33</f>
        <v>94</v>
      </c>
      <c r="Y26" s="167"/>
      <c r="Z26" s="168">
        <f>Z27+Z28+Z29+Z30+Z31+Z32+Z33+Z34</f>
        <v>240</v>
      </c>
      <c r="AA26" s="169">
        <f>AA27+AA28+AA29+AA30+AA31+AA32+AA33+AA34</f>
        <v>118</v>
      </c>
      <c r="AB26" s="169">
        <f>AB27+AB28+AB29+AB30+AB31+AB32+AB33+AB34</f>
        <v>122</v>
      </c>
      <c r="AC26" s="169"/>
      <c r="AD26" s="169"/>
      <c r="AE26" s="201"/>
      <c r="AF26" s="84"/>
    </row>
    <row r="27" spans="1:32" ht="18" customHeight="1">
      <c r="A27" s="202" t="s">
        <v>152</v>
      </c>
      <c r="B27" s="203" t="s">
        <v>153</v>
      </c>
      <c r="C27" s="151"/>
      <c r="D27" s="152">
        <v>6</v>
      </c>
      <c r="E27" s="204"/>
      <c r="F27" s="205"/>
      <c r="G27" s="154">
        <v>56</v>
      </c>
      <c r="H27" s="155">
        <v>12</v>
      </c>
      <c r="I27" s="156">
        <v>44</v>
      </c>
      <c r="J27" s="155">
        <v>44</v>
      </c>
      <c r="K27" s="157"/>
      <c r="L27" s="158"/>
      <c r="M27" s="159"/>
      <c r="N27" s="160"/>
      <c r="O27" s="161"/>
      <c r="P27" s="162"/>
      <c r="Q27" s="163"/>
      <c r="R27" s="163"/>
      <c r="S27" s="163"/>
      <c r="T27" s="206"/>
      <c r="U27" s="207">
        <v>44</v>
      </c>
      <c r="V27" s="208">
        <v>20</v>
      </c>
      <c r="W27" s="208"/>
      <c r="X27" s="208">
        <v>24</v>
      </c>
      <c r="Y27" s="209"/>
      <c r="Z27" s="210"/>
      <c r="AA27" s="170"/>
      <c r="AB27" s="170"/>
      <c r="AC27" s="170"/>
      <c r="AD27" s="170"/>
      <c r="AE27" s="171"/>
      <c r="AF27" s="84"/>
    </row>
    <row r="28" spans="1:32" ht="15.75" customHeight="1">
      <c r="A28" s="202" t="s">
        <v>154</v>
      </c>
      <c r="B28" s="203" t="s">
        <v>155</v>
      </c>
      <c r="C28" s="151"/>
      <c r="D28" s="152"/>
      <c r="E28" s="204"/>
      <c r="F28" s="153">
        <v>4</v>
      </c>
      <c r="G28" s="154">
        <v>41</v>
      </c>
      <c r="H28" s="155">
        <v>9</v>
      </c>
      <c r="I28" s="156">
        <v>32</v>
      </c>
      <c r="J28" s="155">
        <v>28</v>
      </c>
      <c r="K28" s="157">
        <v>4</v>
      </c>
      <c r="L28" s="158"/>
      <c r="M28" s="159"/>
      <c r="N28" s="160"/>
      <c r="O28" s="161"/>
      <c r="P28" s="162">
        <v>32</v>
      </c>
      <c r="Q28" s="163"/>
      <c r="R28" s="163"/>
      <c r="S28" s="163">
        <v>32</v>
      </c>
      <c r="T28" s="206"/>
      <c r="U28" s="207"/>
      <c r="V28" s="208"/>
      <c r="W28" s="208"/>
      <c r="X28" s="208"/>
      <c r="Y28" s="209"/>
      <c r="Z28" s="210"/>
      <c r="AA28" s="170"/>
      <c r="AB28" s="170"/>
      <c r="AC28" s="170"/>
      <c r="AD28" s="170"/>
      <c r="AE28" s="171"/>
      <c r="AF28" s="84"/>
    </row>
    <row r="29" spans="1:32" ht="19.5" customHeight="1">
      <c r="A29" s="202" t="s">
        <v>156</v>
      </c>
      <c r="B29" s="203" t="s">
        <v>157</v>
      </c>
      <c r="C29" s="151"/>
      <c r="D29" s="152">
        <v>3.4</v>
      </c>
      <c r="E29" s="211"/>
      <c r="F29" s="212"/>
      <c r="G29" s="154">
        <v>71</v>
      </c>
      <c r="H29" s="155">
        <v>15</v>
      </c>
      <c r="I29" s="156">
        <v>56</v>
      </c>
      <c r="J29" s="155">
        <v>46</v>
      </c>
      <c r="K29" s="157">
        <v>10</v>
      </c>
      <c r="L29" s="158"/>
      <c r="M29" s="159"/>
      <c r="N29" s="160"/>
      <c r="O29" s="161"/>
      <c r="P29" s="162">
        <v>56</v>
      </c>
      <c r="Q29" s="163">
        <v>25</v>
      </c>
      <c r="R29" s="163"/>
      <c r="S29" s="163">
        <v>31</v>
      </c>
      <c r="T29" s="206"/>
      <c r="U29" s="207"/>
      <c r="V29" s="208"/>
      <c r="W29" s="208"/>
      <c r="X29" s="208"/>
      <c r="Y29" s="209"/>
      <c r="Z29" s="210"/>
      <c r="AA29" s="170"/>
      <c r="AB29" s="170"/>
      <c r="AC29" s="170"/>
      <c r="AD29" s="170"/>
      <c r="AE29" s="171"/>
      <c r="AF29" s="84"/>
    </row>
    <row r="30" spans="1:32" ht="12.75">
      <c r="A30" s="202" t="s">
        <v>158</v>
      </c>
      <c r="B30" s="203" t="s">
        <v>122</v>
      </c>
      <c r="C30" s="151"/>
      <c r="D30" s="152" t="s">
        <v>159</v>
      </c>
      <c r="E30" s="204"/>
      <c r="F30" s="213"/>
      <c r="G30" s="154">
        <v>199</v>
      </c>
      <c r="H30" s="155">
        <v>41</v>
      </c>
      <c r="I30" s="156">
        <v>158</v>
      </c>
      <c r="J30" s="155"/>
      <c r="K30" s="157">
        <v>158</v>
      </c>
      <c r="L30" s="158"/>
      <c r="M30" s="159"/>
      <c r="N30" s="160"/>
      <c r="O30" s="161"/>
      <c r="P30" s="162">
        <v>40</v>
      </c>
      <c r="Q30" s="163">
        <v>20</v>
      </c>
      <c r="R30" s="163"/>
      <c r="S30" s="163">
        <v>20</v>
      </c>
      <c r="T30" s="206"/>
      <c r="U30" s="207">
        <v>60</v>
      </c>
      <c r="V30" s="208">
        <v>25</v>
      </c>
      <c r="W30" s="208"/>
      <c r="X30" s="208">
        <v>35</v>
      </c>
      <c r="Y30" s="209"/>
      <c r="Z30" s="210">
        <v>58</v>
      </c>
      <c r="AA30" s="170">
        <v>34</v>
      </c>
      <c r="AB30" s="170">
        <v>24</v>
      </c>
      <c r="AC30" s="170"/>
      <c r="AD30" s="170"/>
      <c r="AE30" s="171"/>
      <c r="AF30" s="84"/>
    </row>
    <row r="31" spans="1:32" ht="12.75">
      <c r="A31" s="202" t="s">
        <v>160</v>
      </c>
      <c r="B31" s="203" t="s">
        <v>161</v>
      </c>
      <c r="C31" s="151">
        <v>8</v>
      </c>
      <c r="D31" s="152">
        <v>4.6</v>
      </c>
      <c r="E31" s="152"/>
      <c r="F31" s="153"/>
      <c r="G31" s="154">
        <v>199</v>
      </c>
      <c r="H31" s="155">
        <v>41</v>
      </c>
      <c r="I31" s="156">
        <v>158</v>
      </c>
      <c r="J31" s="155">
        <v>8</v>
      </c>
      <c r="K31" s="157">
        <v>150</v>
      </c>
      <c r="L31" s="158"/>
      <c r="M31" s="159"/>
      <c r="N31" s="160"/>
      <c r="O31" s="161"/>
      <c r="P31" s="162">
        <v>40</v>
      </c>
      <c r="Q31" s="163">
        <v>20</v>
      </c>
      <c r="R31" s="163"/>
      <c r="S31" s="163">
        <v>20</v>
      </c>
      <c r="T31" s="206"/>
      <c r="U31" s="207">
        <v>60</v>
      </c>
      <c r="V31" s="208">
        <v>25</v>
      </c>
      <c r="W31" s="208"/>
      <c r="X31" s="208">
        <v>35</v>
      </c>
      <c r="Y31" s="209"/>
      <c r="Z31" s="210">
        <v>58</v>
      </c>
      <c r="AA31" s="170">
        <v>34</v>
      </c>
      <c r="AB31" s="170">
        <v>24</v>
      </c>
      <c r="AC31" s="170"/>
      <c r="AD31" s="170"/>
      <c r="AE31" s="171"/>
      <c r="AF31" s="84"/>
    </row>
    <row r="32" spans="1:32" ht="15" customHeight="1">
      <c r="A32" s="202" t="s">
        <v>162</v>
      </c>
      <c r="B32" s="203" t="s">
        <v>163</v>
      </c>
      <c r="C32" s="151"/>
      <c r="D32" s="152"/>
      <c r="E32" s="214"/>
      <c r="F32" s="153">
        <v>2</v>
      </c>
      <c r="G32" s="154">
        <v>40</v>
      </c>
      <c r="H32" s="155">
        <v>8</v>
      </c>
      <c r="I32" s="156">
        <v>32</v>
      </c>
      <c r="J32" s="155">
        <v>27</v>
      </c>
      <c r="K32" s="157">
        <v>5</v>
      </c>
      <c r="L32" s="158"/>
      <c r="M32" s="159"/>
      <c r="N32" s="160"/>
      <c r="O32" s="161"/>
      <c r="P32" s="162"/>
      <c r="Q32" s="163"/>
      <c r="R32" s="163"/>
      <c r="S32" s="163"/>
      <c r="T32" s="206"/>
      <c r="U32" s="207"/>
      <c r="V32" s="208"/>
      <c r="W32" s="208"/>
      <c r="X32" s="208"/>
      <c r="Y32" s="209"/>
      <c r="Z32" s="210">
        <v>32</v>
      </c>
      <c r="AA32" s="170">
        <v>32</v>
      </c>
      <c r="AB32" s="170"/>
      <c r="AC32" s="170"/>
      <c r="AD32" s="170"/>
      <c r="AE32" s="171"/>
      <c r="AF32" s="84"/>
    </row>
    <row r="33" spans="1:32" ht="16.5" customHeight="1">
      <c r="A33" s="202" t="s">
        <v>164</v>
      </c>
      <c r="B33" s="203" t="s">
        <v>165</v>
      </c>
      <c r="C33" s="151"/>
      <c r="D33" s="152">
        <v>8</v>
      </c>
      <c r="E33" s="152"/>
      <c r="F33" s="153"/>
      <c r="G33" s="154">
        <v>40</v>
      </c>
      <c r="H33" s="155">
        <v>8</v>
      </c>
      <c r="I33" s="156">
        <v>32</v>
      </c>
      <c r="J33" s="155">
        <v>27</v>
      </c>
      <c r="K33" s="157">
        <v>5</v>
      </c>
      <c r="L33" s="158"/>
      <c r="M33" s="159"/>
      <c r="N33" s="160"/>
      <c r="O33" s="161"/>
      <c r="P33" s="162"/>
      <c r="Q33" s="163"/>
      <c r="R33" s="163"/>
      <c r="S33" s="163"/>
      <c r="T33" s="206"/>
      <c r="U33" s="207"/>
      <c r="V33" s="208"/>
      <c r="W33" s="208"/>
      <c r="X33" s="208"/>
      <c r="Y33" s="209"/>
      <c r="Z33" s="210">
        <v>32</v>
      </c>
      <c r="AA33" s="170"/>
      <c r="AB33" s="170">
        <v>32</v>
      </c>
      <c r="AC33" s="170"/>
      <c r="AD33" s="170"/>
      <c r="AE33" s="171"/>
      <c r="AF33" s="84"/>
    </row>
    <row r="34" spans="1:32" ht="41.25" customHeight="1">
      <c r="A34" s="175" t="s">
        <v>166</v>
      </c>
      <c r="B34" s="197" t="s">
        <v>167</v>
      </c>
      <c r="C34" s="151"/>
      <c r="D34" s="152"/>
      <c r="E34" s="152"/>
      <c r="F34" s="153"/>
      <c r="G34" s="215">
        <f>G35+G36+G37+G38</f>
        <v>76</v>
      </c>
      <c r="H34" s="183">
        <f>H35+H36+H37+H38</f>
        <v>16</v>
      </c>
      <c r="I34" s="182">
        <f>I35+I36+I37+I38</f>
        <v>60</v>
      </c>
      <c r="J34" s="183">
        <f>J35+J36+J37+J38</f>
        <v>52</v>
      </c>
      <c r="K34" s="184">
        <f>K35+K36+K37+K38</f>
        <v>8</v>
      </c>
      <c r="L34" s="185">
        <v>0</v>
      </c>
      <c r="M34" s="186"/>
      <c r="N34" s="187"/>
      <c r="O34" s="188"/>
      <c r="P34" s="189"/>
      <c r="Q34" s="191"/>
      <c r="R34" s="191"/>
      <c r="S34" s="191"/>
      <c r="T34" s="164"/>
      <c r="U34" s="165"/>
      <c r="V34" s="166"/>
      <c r="W34" s="166"/>
      <c r="X34" s="166"/>
      <c r="Y34" s="167"/>
      <c r="Z34" s="168">
        <f>Z35+Z36+Z37+Z38</f>
        <v>60</v>
      </c>
      <c r="AA34" s="169">
        <f>AA35+AA36+AA38+AA37</f>
        <v>18</v>
      </c>
      <c r="AB34" s="169">
        <f>AB35+AB36+AB37+AB38</f>
        <v>42</v>
      </c>
      <c r="AC34" s="169"/>
      <c r="AD34" s="169"/>
      <c r="AE34" s="201"/>
      <c r="AF34" s="84"/>
    </row>
    <row r="35" spans="1:32" ht="15.75" customHeight="1">
      <c r="A35" s="202" t="s">
        <v>168</v>
      </c>
      <c r="B35" s="203" t="s">
        <v>169</v>
      </c>
      <c r="C35" s="151"/>
      <c r="D35" s="152"/>
      <c r="E35" s="152"/>
      <c r="F35" s="153"/>
      <c r="G35" s="154"/>
      <c r="H35" s="155"/>
      <c r="I35" s="156"/>
      <c r="J35" s="155"/>
      <c r="K35" s="157"/>
      <c r="L35" s="158"/>
      <c r="M35" s="159"/>
      <c r="N35" s="160"/>
      <c r="O35" s="161"/>
      <c r="P35" s="162"/>
      <c r="Q35" s="163"/>
      <c r="R35" s="163"/>
      <c r="S35" s="163"/>
      <c r="T35" s="206"/>
      <c r="U35" s="207"/>
      <c r="V35" s="208"/>
      <c r="W35" s="208"/>
      <c r="X35" s="208"/>
      <c r="Y35" s="209"/>
      <c r="Z35" s="210"/>
      <c r="AA35" s="170"/>
      <c r="AB35" s="170"/>
      <c r="AC35" s="170"/>
      <c r="AD35" s="170"/>
      <c r="AE35" s="171"/>
      <c r="AF35" s="84"/>
    </row>
    <row r="36" spans="1:32" ht="12.75">
      <c r="A36" s="202"/>
      <c r="B36" s="203" t="s">
        <v>170</v>
      </c>
      <c r="C36" s="151"/>
      <c r="D36" s="152"/>
      <c r="E36" s="152"/>
      <c r="F36" s="153"/>
      <c r="G36" s="154"/>
      <c r="H36" s="155"/>
      <c r="I36" s="156"/>
      <c r="J36" s="155"/>
      <c r="K36" s="157"/>
      <c r="L36" s="158"/>
      <c r="M36" s="159"/>
      <c r="N36" s="160"/>
      <c r="O36" s="161"/>
      <c r="P36" s="162"/>
      <c r="Q36" s="163"/>
      <c r="R36" s="163"/>
      <c r="S36" s="163"/>
      <c r="T36" s="206"/>
      <c r="U36" s="207"/>
      <c r="V36" s="208"/>
      <c r="W36" s="208"/>
      <c r="X36" s="208"/>
      <c r="Y36" s="209"/>
      <c r="Z36" s="210"/>
      <c r="AA36" s="170"/>
      <c r="AB36" s="170"/>
      <c r="AC36" s="170"/>
      <c r="AD36" s="170"/>
      <c r="AE36" s="171"/>
      <c r="AF36" s="84"/>
    </row>
    <row r="37" spans="1:32" ht="12.75">
      <c r="A37" s="202" t="s">
        <v>171</v>
      </c>
      <c r="B37" s="203" t="s">
        <v>172</v>
      </c>
      <c r="C37" s="151"/>
      <c r="D37" s="152"/>
      <c r="E37" s="152"/>
      <c r="F37" s="153">
        <v>8</v>
      </c>
      <c r="G37" s="154">
        <v>76</v>
      </c>
      <c r="H37" s="216">
        <v>16</v>
      </c>
      <c r="I37" s="217">
        <v>60</v>
      </c>
      <c r="J37" s="218">
        <v>52</v>
      </c>
      <c r="K37" s="219">
        <v>8</v>
      </c>
      <c r="L37" s="158"/>
      <c r="M37" s="159"/>
      <c r="N37" s="160"/>
      <c r="O37" s="161"/>
      <c r="P37" s="162"/>
      <c r="Q37" s="163"/>
      <c r="R37" s="163"/>
      <c r="S37" s="163"/>
      <c r="T37" s="206"/>
      <c r="U37" s="207"/>
      <c r="V37" s="208"/>
      <c r="W37" s="208"/>
      <c r="X37" s="208"/>
      <c r="Y37" s="209"/>
      <c r="Z37" s="210">
        <v>60</v>
      </c>
      <c r="AA37" s="170">
        <v>18</v>
      </c>
      <c r="AB37" s="170">
        <v>42</v>
      </c>
      <c r="AC37" s="170"/>
      <c r="AD37" s="170"/>
      <c r="AE37" s="171"/>
      <c r="AF37" s="84"/>
    </row>
    <row r="38" spans="1:32" ht="22.5">
      <c r="A38" s="202"/>
      <c r="B38" s="203" t="s">
        <v>173</v>
      </c>
      <c r="C38" s="151"/>
      <c r="D38" s="152"/>
      <c r="E38" s="152"/>
      <c r="F38" s="153"/>
      <c r="G38" s="154"/>
      <c r="H38" s="155"/>
      <c r="I38" s="156"/>
      <c r="J38" s="155"/>
      <c r="K38" s="157"/>
      <c r="L38" s="158"/>
      <c r="M38" s="159"/>
      <c r="N38" s="160"/>
      <c r="O38" s="161"/>
      <c r="P38" s="162"/>
      <c r="Q38" s="163"/>
      <c r="R38" s="163"/>
      <c r="S38" s="163"/>
      <c r="T38" s="206"/>
      <c r="U38" s="207"/>
      <c r="V38" s="208"/>
      <c r="W38" s="208"/>
      <c r="X38" s="208"/>
      <c r="Y38" s="209"/>
      <c r="Z38" s="210"/>
      <c r="AA38" s="170"/>
      <c r="AB38" s="170"/>
      <c r="AC38" s="170"/>
      <c r="AD38" s="170"/>
      <c r="AE38" s="171"/>
      <c r="AF38" s="84"/>
    </row>
    <row r="39" spans="1:32" ht="29.25" customHeight="1">
      <c r="A39" s="175" t="s">
        <v>174</v>
      </c>
      <c r="B39" s="197" t="s">
        <v>175</v>
      </c>
      <c r="C39" s="220"/>
      <c r="D39" s="221"/>
      <c r="E39" s="222"/>
      <c r="F39" s="223"/>
      <c r="G39" s="198">
        <f>G40+G41+G42+G43+G44</f>
        <v>360</v>
      </c>
      <c r="H39" s="199">
        <f>H40+H41+H42+H43+H44</f>
        <v>110</v>
      </c>
      <c r="I39" s="199">
        <f>I40+I41+I42+I43+I44</f>
        <v>250</v>
      </c>
      <c r="J39" s="199">
        <f>J40+J41+J42+J43+J44</f>
        <v>140</v>
      </c>
      <c r="K39" s="199">
        <f>K40+K41+K42+K43+K44</f>
        <v>110</v>
      </c>
      <c r="L39" s="200">
        <v>0</v>
      </c>
      <c r="M39" s="186"/>
      <c r="N39" s="187"/>
      <c r="O39" s="188"/>
      <c r="P39" s="189">
        <f>P40+P41+P42+P43+P44</f>
        <v>250</v>
      </c>
      <c r="Q39" s="191">
        <f>Q40+Q41+Q42+Q43+Q44</f>
        <v>100</v>
      </c>
      <c r="R39" s="191"/>
      <c r="S39" s="191">
        <f>S40+S41+S42+S43+S44</f>
        <v>150</v>
      </c>
      <c r="T39" s="164"/>
      <c r="U39" s="165"/>
      <c r="V39" s="166"/>
      <c r="W39" s="166"/>
      <c r="X39" s="166"/>
      <c r="Y39" s="167"/>
      <c r="Z39" s="168"/>
      <c r="AA39" s="169"/>
      <c r="AB39" s="169"/>
      <c r="AC39" s="170"/>
      <c r="AD39" s="170"/>
      <c r="AE39" s="171"/>
      <c r="AF39" s="84"/>
    </row>
    <row r="40" spans="1:32" ht="16.5" customHeight="1">
      <c r="A40" s="202" t="s">
        <v>176</v>
      </c>
      <c r="B40" s="203" t="s">
        <v>130</v>
      </c>
      <c r="C40" s="151">
        <v>3</v>
      </c>
      <c r="D40" s="152"/>
      <c r="E40" s="204"/>
      <c r="F40" s="153"/>
      <c r="G40" s="154">
        <v>58</v>
      </c>
      <c r="H40" s="155">
        <v>18</v>
      </c>
      <c r="I40" s="156">
        <v>40</v>
      </c>
      <c r="J40" s="155">
        <v>20</v>
      </c>
      <c r="K40" s="157">
        <v>20</v>
      </c>
      <c r="L40" s="158"/>
      <c r="M40" s="159"/>
      <c r="N40" s="160"/>
      <c r="O40" s="161"/>
      <c r="P40" s="162">
        <v>40</v>
      </c>
      <c r="Q40" s="163">
        <v>40</v>
      </c>
      <c r="R40" s="163"/>
      <c r="S40" s="163"/>
      <c r="T40" s="206"/>
      <c r="U40" s="207"/>
      <c r="V40" s="208"/>
      <c r="W40" s="208"/>
      <c r="X40" s="208"/>
      <c r="Y40" s="209"/>
      <c r="Z40" s="210"/>
      <c r="AA40" s="170"/>
      <c r="AB40" s="170"/>
      <c r="AC40" s="170"/>
      <c r="AD40" s="170"/>
      <c r="AE40" s="171"/>
      <c r="AF40" s="84"/>
    </row>
    <row r="41" spans="1:32" ht="18.75" customHeight="1">
      <c r="A41" s="202" t="s">
        <v>177</v>
      </c>
      <c r="B41" s="203" t="s">
        <v>178</v>
      </c>
      <c r="C41" s="151"/>
      <c r="D41" s="152"/>
      <c r="E41" s="204"/>
      <c r="F41" s="153">
        <v>4</v>
      </c>
      <c r="G41" s="154">
        <v>86</v>
      </c>
      <c r="H41" s="155">
        <v>26</v>
      </c>
      <c r="I41" s="156">
        <v>60</v>
      </c>
      <c r="J41" s="155">
        <v>30</v>
      </c>
      <c r="K41" s="157">
        <v>30</v>
      </c>
      <c r="L41" s="158"/>
      <c r="M41" s="159"/>
      <c r="N41" s="160"/>
      <c r="O41" s="161"/>
      <c r="P41" s="162">
        <v>60</v>
      </c>
      <c r="Q41" s="163">
        <v>20</v>
      </c>
      <c r="R41" s="163"/>
      <c r="S41" s="163">
        <v>40</v>
      </c>
      <c r="T41" s="206"/>
      <c r="U41" s="224"/>
      <c r="V41" s="225"/>
      <c r="W41" s="225"/>
      <c r="X41" s="208"/>
      <c r="Y41" s="209"/>
      <c r="Z41" s="210"/>
      <c r="AA41" s="170"/>
      <c r="AB41" s="170"/>
      <c r="AC41" s="170"/>
      <c r="AD41" s="170"/>
      <c r="AE41" s="171"/>
      <c r="AF41" s="84"/>
    </row>
    <row r="42" spans="1:32" ht="22.5" customHeight="1">
      <c r="A42" s="202" t="s">
        <v>179</v>
      </c>
      <c r="B42" s="203" t="s">
        <v>180</v>
      </c>
      <c r="C42" s="151"/>
      <c r="D42" s="152">
        <v>4</v>
      </c>
      <c r="E42" s="152"/>
      <c r="F42" s="153"/>
      <c r="G42" s="154">
        <v>46</v>
      </c>
      <c r="H42" s="155">
        <v>14</v>
      </c>
      <c r="I42" s="156">
        <v>32</v>
      </c>
      <c r="J42" s="155">
        <v>32</v>
      </c>
      <c r="K42" s="157"/>
      <c r="L42" s="158"/>
      <c r="M42" s="226"/>
      <c r="N42" s="227"/>
      <c r="O42" s="228"/>
      <c r="P42" s="229">
        <v>32</v>
      </c>
      <c r="Q42" s="230"/>
      <c r="R42" s="230"/>
      <c r="S42" s="230">
        <v>32</v>
      </c>
      <c r="T42" s="231"/>
      <c r="U42" s="207"/>
      <c r="V42" s="208"/>
      <c r="W42" s="208"/>
      <c r="X42" s="225"/>
      <c r="Y42" s="232"/>
      <c r="Z42" s="233"/>
      <c r="AA42" s="234"/>
      <c r="AB42" s="234"/>
      <c r="AC42" s="234"/>
      <c r="AD42" s="234"/>
      <c r="AE42" s="235"/>
      <c r="AF42" s="84"/>
    </row>
    <row r="43" spans="1:32" ht="16.5" customHeight="1">
      <c r="A43" s="236" t="s">
        <v>181</v>
      </c>
      <c r="B43" s="203" t="s">
        <v>182</v>
      </c>
      <c r="C43" s="151"/>
      <c r="D43" s="152">
        <v>4</v>
      </c>
      <c r="E43" s="152"/>
      <c r="F43" s="153"/>
      <c r="G43" s="154">
        <v>86</v>
      </c>
      <c r="H43" s="155">
        <v>26</v>
      </c>
      <c r="I43" s="156">
        <v>60</v>
      </c>
      <c r="J43" s="155">
        <v>24</v>
      </c>
      <c r="K43" s="157">
        <v>36</v>
      </c>
      <c r="L43" s="158"/>
      <c r="M43" s="226"/>
      <c r="N43" s="227"/>
      <c r="O43" s="228"/>
      <c r="P43" s="229">
        <v>60</v>
      </c>
      <c r="Q43" s="230">
        <v>20</v>
      </c>
      <c r="R43" s="230"/>
      <c r="S43" s="230">
        <v>40</v>
      </c>
      <c r="T43" s="231"/>
      <c r="U43" s="207"/>
      <c r="V43" s="208"/>
      <c r="W43" s="208"/>
      <c r="X43" s="225"/>
      <c r="Y43" s="232"/>
      <c r="Z43" s="233"/>
      <c r="AA43" s="234"/>
      <c r="AB43" s="234"/>
      <c r="AC43" s="234"/>
      <c r="AD43" s="234"/>
      <c r="AE43" s="235"/>
      <c r="AF43" s="84"/>
    </row>
    <row r="44" spans="1:32" ht="16.5" customHeight="1">
      <c r="A44" s="237" t="s">
        <v>183</v>
      </c>
      <c r="B44" s="238" t="s">
        <v>184</v>
      </c>
      <c r="C44" s="239"/>
      <c r="D44" s="240">
        <v>4</v>
      </c>
      <c r="E44" s="240"/>
      <c r="F44" s="241"/>
      <c r="G44" s="242">
        <v>84</v>
      </c>
      <c r="H44" s="243">
        <v>26</v>
      </c>
      <c r="I44" s="244">
        <v>58</v>
      </c>
      <c r="J44" s="243">
        <v>34</v>
      </c>
      <c r="K44" s="245">
        <v>24</v>
      </c>
      <c r="L44" s="246"/>
      <c r="M44" s="247"/>
      <c r="N44" s="248"/>
      <c r="O44" s="249"/>
      <c r="P44" s="250">
        <v>58</v>
      </c>
      <c r="Q44" s="251">
        <v>20</v>
      </c>
      <c r="R44" s="251"/>
      <c r="S44" s="251">
        <v>38</v>
      </c>
      <c r="T44" s="252"/>
      <c r="U44" s="253"/>
      <c r="V44" s="254"/>
      <c r="W44" s="254"/>
      <c r="X44" s="255"/>
      <c r="Y44" s="256"/>
      <c r="Z44" s="257"/>
      <c r="AA44" s="258"/>
      <c r="AB44" s="258"/>
      <c r="AC44" s="258"/>
      <c r="AD44" s="258"/>
      <c r="AE44" s="259"/>
      <c r="AF44" s="84"/>
    </row>
    <row r="45" spans="1:32" ht="21" customHeight="1">
      <c r="A45" s="260">
        <v>1</v>
      </c>
      <c r="B45" s="261">
        <v>2</v>
      </c>
      <c r="C45" s="262">
        <v>3</v>
      </c>
      <c r="D45" s="263">
        <v>4</v>
      </c>
      <c r="E45" s="263">
        <v>5</v>
      </c>
      <c r="F45" s="264">
        <v>6</v>
      </c>
      <c r="G45" s="265">
        <v>7</v>
      </c>
      <c r="H45" s="266">
        <v>8</v>
      </c>
      <c r="I45" s="267">
        <v>9</v>
      </c>
      <c r="J45" s="266">
        <v>10</v>
      </c>
      <c r="K45" s="268">
        <v>11</v>
      </c>
      <c r="L45" s="269">
        <v>12</v>
      </c>
      <c r="M45" s="270">
        <v>13</v>
      </c>
      <c r="N45" s="271">
        <v>14</v>
      </c>
      <c r="O45" s="272">
        <v>15</v>
      </c>
      <c r="P45" s="273">
        <v>16</v>
      </c>
      <c r="Q45" s="274">
        <v>17</v>
      </c>
      <c r="R45" s="274"/>
      <c r="S45" s="274">
        <v>19</v>
      </c>
      <c r="T45" s="275">
        <v>20</v>
      </c>
      <c r="U45" s="276">
        <v>21</v>
      </c>
      <c r="V45" s="277">
        <v>22</v>
      </c>
      <c r="W45" s="277">
        <v>23</v>
      </c>
      <c r="X45" s="277">
        <v>24</v>
      </c>
      <c r="Y45" s="278">
        <v>25</v>
      </c>
      <c r="Z45" s="279">
        <v>26</v>
      </c>
      <c r="AA45" s="280">
        <v>27</v>
      </c>
      <c r="AB45" s="280">
        <v>29</v>
      </c>
      <c r="AC45" s="280">
        <v>30</v>
      </c>
      <c r="AD45" s="280">
        <v>31</v>
      </c>
      <c r="AE45" s="280">
        <v>32</v>
      </c>
      <c r="AF45" s="84"/>
    </row>
    <row r="46" spans="1:32" ht="24">
      <c r="A46" s="175" t="s">
        <v>185</v>
      </c>
      <c r="B46" s="176" t="s">
        <v>186</v>
      </c>
      <c r="C46" s="151"/>
      <c r="D46" s="152"/>
      <c r="E46" s="204"/>
      <c r="F46" s="205"/>
      <c r="G46" s="281">
        <f aca="true" t="shared" si="2" ref="G46:L46">SUM(G47:G59)</f>
        <v>1156</v>
      </c>
      <c r="H46" s="282">
        <f t="shared" si="2"/>
        <v>254</v>
      </c>
      <c r="I46" s="282">
        <f t="shared" si="2"/>
        <v>902</v>
      </c>
      <c r="J46" s="282">
        <f t="shared" si="2"/>
        <v>558</v>
      </c>
      <c r="K46" s="282">
        <f t="shared" si="2"/>
        <v>328</v>
      </c>
      <c r="L46" s="283">
        <f t="shared" si="2"/>
        <v>16</v>
      </c>
      <c r="M46" s="284"/>
      <c r="N46" s="285"/>
      <c r="O46" s="286"/>
      <c r="P46" s="287">
        <f>SUM(P47:P59)</f>
        <v>262</v>
      </c>
      <c r="Q46" s="288">
        <f>SUM(Q47:Q59)</f>
        <v>105</v>
      </c>
      <c r="R46" s="288"/>
      <c r="S46" s="288">
        <f>SUM(S47:S59)</f>
        <v>157</v>
      </c>
      <c r="T46" s="289"/>
      <c r="U46" s="290">
        <f>SUM(U47:U59)</f>
        <v>394</v>
      </c>
      <c r="V46" s="291">
        <f>SUM(V47:V59)</f>
        <v>170</v>
      </c>
      <c r="W46" s="291"/>
      <c r="X46" s="291">
        <f>SUM(X47:X59)</f>
        <v>224</v>
      </c>
      <c r="Y46" s="292"/>
      <c r="Z46" s="293">
        <f>SUM(Z47:Z59)</f>
        <v>246</v>
      </c>
      <c r="AA46" s="294">
        <f>SUM(AA47:AA59)</f>
        <v>152</v>
      </c>
      <c r="AB46" s="294">
        <f>SUM(AB47:AB59)</f>
        <v>94</v>
      </c>
      <c r="AC46" s="294"/>
      <c r="AD46" s="294"/>
      <c r="AE46" s="294"/>
      <c r="AF46" s="84"/>
    </row>
    <row r="47" spans="1:32" ht="22.5">
      <c r="A47" s="202" t="s">
        <v>187</v>
      </c>
      <c r="B47" s="203" t="s">
        <v>188</v>
      </c>
      <c r="C47" s="151"/>
      <c r="D47" s="152">
        <v>4</v>
      </c>
      <c r="E47" s="152"/>
      <c r="F47" s="153"/>
      <c r="G47" s="154">
        <v>54</v>
      </c>
      <c r="H47" s="155">
        <v>12</v>
      </c>
      <c r="I47" s="156">
        <v>42</v>
      </c>
      <c r="J47" s="155">
        <v>26</v>
      </c>
      <c r="K47" s="157">
        <v>16</v>
      </c>
      <c r="L47" s="158"/>
      <c r="M47" s="295"/>
      <c r="N47" s="160"/>
      <c r="O47" s="296"/>
      <c r="P47" s="162">
        <v>42</v>
      </c>
      <c r="Q47" s="163">
        <v>15</v>
      </c>
      <c r="R47" s="163"/>
      <c r="S47" s="163">
        <v>27</v>
      </c>
      <c r="T47" s="206"/>
      <c r="U47" s="297"/>
      <c r="V47" s="208"/>
      <c r="W47" s="208"/>
      <c r="X47" s="208"/>
      <c r="Y47" s="298"/>
      <c r="Z47" s="299"/>
      <c r="AA47" s="170"/>
      <c r="AB47" s="170"/>
      <c r="AC47" s="170"/>
      <c r="AD47" s="170"/>
      <c r="AE47" s="170"/>
      <c r="AF47" s="84"/>
    </row>
    <row r="48" spans="1:32" ht="22.5">
      <c r="A48" s="202" t="s">
        <v>189</v>
      </c>
      <c r="B48" s="203" t="s">
        <v>190</v>
      </c>
      <c r="C48" s="151">
        <v>4</v>
      </c>
      <c r="D48" s="152">
        <v>3</v>
      </c>
      <c r="E48" s="152"/>
      <c r="F48" s="153"/>
      <c r="G48" s="300">
        <v>128</v>
      </c>
      <c r="H48" s="301">
        <v>28</v>
      </c>
      <c r="I48" s="156">
        <v>100</v>
      </c>
      <c r="J48" s="155">
        <v>78</v>
      </c>
      <c r="K48" s="157">
        <v>22</v>
      </c>
      <c r="L48" s="158"/>
      <c r="M48" s="295"/>
      <c r="N48" s="160"/>
      <c r="O48" s="296"/>
      <c r="P48" s="162">
        <v>100</v>
      </c>
      <c r="Q48" s="163">
        <v>40</v>
      </c>
      <c r="R48" s="163"/>
      <c r="S48" s="163">
        <v>60</v>
      </c>
      <c r="T48" s="206"/>
      <c r="U48" s="297"/>
      <c r="V48" s="208"/>
      <c r="W48" s="208"/>
      <c r="X48" s="208"/>
      <c r="Y48" s="298"/>
      <c r="Z48" s="302"/>
      <c r="AA48" s="303"/>
      <c r="AB48" s="303"/>
      <c r="AC48" s="303"/>
      <c r="AD48" s="303"/>
      <c r="AE48" s="303"/>
      <c r="AF48" s="84"/>
    </row>
    <row r="49" spans="1:32" ht="22.5">
      <c r="A49" s="202" t="s">
        <v>191</v>
      </c>
      <c r="B49" s="203" t="s">
        <v>192</v>
      </c>
      <c r="C49" s="151">
        <v>4</v>
      </c>
      <c r="D49" s="152">
        <v>3</v>
      </c>
      <c r="E49" s="152"/>
      <c r="F49" s="153"/>
      <c r="G49" s="300">
        <v>154</v>
      </c>
      <c r="H49" s="301">
        <v>34</v>
      </c>
      <c r="I49" s="156">
        <v>120</v>
      </c>
      <c r="J49" s="155">
        <v>74</v>
      </c>
      <c r="K49" s="157">
        <v>46</v>
      </c>
      <c r="L49" s="158"/>
      <c r="M49" s="295"/>
      <c r="N49" s="160"/>
      <c r="O49" s="296"/>
      <c r="P49" s="162">
        <v>120</v>
      </c>
      <c r="Q49" s="163">
        <v>50</v>
      </c>
      <c r="R49" s="163"/>
      <c r="S49" s="163">
        <v>70</v>
      </c>
      <c r="T49" s="206"/>
      <c r="U49" s="297"/>
      <c r="V49" s="208"/>
      <c r="W49" s="208"/>
      <c r="X49" s="208"/>
      <c r="Y49" s="298"/>
      <c r="Z49" s="304"/>
      <c r="AA49" s="305"/>
      <c r="AB49" s="305"/>
      <c r="AC49" s="305"/>
      <c r="AD49" s="305"/>
      <c r="AE49" s="306"/>
      <c r="AF49" s="84"/>
    </row>
    <row r="50" spans="1:32" ht="17.25" customHeight="1">
      <c r="A50" s="202" t="s">
        <v>193</v>
      </c>
      <c r="B50" s="203" t="s">
        <v>194</v>
      </c>
      <c r="C50" s="151">
        <v>8</v>
      </c>
      <c r="D50" s="152"/>
      <c r="E50" s="152"/>
      <c r="F50" s="153"/>
      <c r="G50" s="300">
        <v>74</v>
      </c>
      <c r="H50" s="301">
        <v>16</v>
      </c>
      <c r="I50" s="156">
        <v>58</v>
      </c>
      <c r="J50" s="155">
        <v>46</v>
      </c>
      <c r="K50" s="157">
        <v>12</v>
      </c>
      <c r="L50" s="158"/>
      <c r="M50" s="295"/>
      <c r="N50" s="160"/>
      <c r="O50" s="296"/>
      <c r="P50" s="162"/>
      <c r="Q50" s="163"/>
      <c r="R50" s="163"/>
      <c r="S50" s="163"/>
      <c r="T50" s="206"/>
      <c r="U50" s="297"/>
      <c r="V50" s="208"/>
      <c r="W50" s="208"/>
      <c r="X50" s="208"/>
      <c r="Y50" s="298"/>
      <c r="Z50" s="210">
        <v>58</v>
      </c>
      <c r="AA50" s="170">
        <v>36</v>
      </c>
      <c r="AB50" s="170">
        <v>22</v>
      </c>
      <c r="AC50" s="170"/>
      <c r="AD50" s="170"/>
      <c r="AE50" s="171"/>
      <c r="AF50" s="84"/>
    </row>
    <row r="51" spans="1:32" ht="21.75" customHeight="1">
      <c r="A51" s="202" t="s">
        <v>195</v>
      </c>
      <c r="B51" s="203" t="s">
        <v>196</v>
      </c>
      <c r="C51" s="151"/>
      <c r="D51" s="152">
        <v>6</v>
      </c>
      <c r="E51" s="152"/>
      <c r="F51" s="153"/>
      <c r="G51" s="300">
        <v>62</v>
      </c>
      <c r="H51" s="301">
        <v>14</v>
      </c>
      <c r="I51" s="156">
        <v>48</v>
      </c>
      <c r="J51" s="155">
        <v>28</v>
      </c>
      <c r="K51" s="157">
        <v>20</v>
      </c>
      <c r="L51" s="158"/>
      <c r="M51" s="295"/>
      <c r="N51" s="160"/>
      <c r="O51" s="296"/>
      <c r="P51" s="162"/>
      <c r="Q51" s="163"/>
      <c r="R51" s="163"/>
      <c r="S51" s="163"/>
      <c r="T51" s="206"/>
      <c r="U51" s="297">
        <v>48</v>
      </c>
      <c r="V51" s="208"/>
      <c r="W51" s="225"/>
      <c r="X51" s="208">
        <v>48</v>
      </c>
      <c r="Y51" s="298"/>
      <c r="Z51" s="210"/>
      <c r="AA51" s="170"/>
      <c r="AB51" s="170"/>
      <c r="AC51" s="170"/>
      <c r="AD51" s="170"/>
      <c r="AE51" s="171"/>
      <c r="AF51" s="84"/>
    </row>
    <row r="52" spans="1:32" ht="21" customHeight="1">
      <c r="A52" s="202" t="s">
        <v>197</v>
      </c>
      <c r="B52" s="203" t="s">
        <v>198</v>
      </c>
      <c r="C52" s="151"/>
      <c r="D52" s="152">
        <v>6</v>
      </c>
      <c r="E52" s="152"/>
      <c r="F52" s="153"/>
      <c r="G52" s="300">
        <v>72</v>
      </c>
      <c r="H52" s="301">
        <v>16</v>
      </c>
      <c r="I52" s="156">
        <v>56</v>
      </c>
      <c r="J52" s="155">
        <v>36</v>
      </c>
      <c r="K52" s="157">
        <v>20</v>
      </c>
      <c r="L52" s="158"/>
      <c r="M52" s="295"/>
      <c r="N52" s="160"/>
      <c r="O52" s="296"/>
      <c r="P52" s="162"/>
      <c r="Q52" s="163"/>
      <c r="R52" s="163"/>
      <c r="S52" s="163"/>
      <c r="T52" s="206"/>
      <c r="U52" s="297">
        <v>56</v>
      </c>
      <c r="V52" s="208">
        <v>20</v>
      </c>
      <c r="W52" s="225"/>
      <c r="X52" s="208">
        <v>36</v>
      </c>
      <c r="Y52" s="298"/>
      <c r="Z52" s="210"/>
      <c r="AA52" s="170"/>
      <c r="AB52" s="170"/>
      <c r="AC52" s="170"/>
      <c r="AD52" s="170"/>
      <c r="AE52" s="171"/>
      <c r="AF52" s="84"/>
    </row>
    <row r="53" spans="1:32" ht="27" customHeight="1">
      <c r="A53" s="202" t="s">
        <v>199</v>
      </c>
      <c r="B53" s="203" t="s">
        <v>200</v>
      </c>
      <c r="C53" s="151"/>
      <c r="D53" s="152">
        <v>7</v>
      </c>
      <c r="E53" s="152"/>
      <c r="F53" s="153"/>
      <c r="G53" s="300">
        <v>77</v>
      </c>
      <c r="H53" s="301">
        <v>17</v>
      </c>
      <c r="I53" s="156">
        <v>60</v>
      </c>
      <c r="J53" s="301">
        <v>20</v>
      </c>
      <c r="K53" s="157">
        <v>40</v>
      </c>
      <c r="L53" s="307"/>
      <c r="M53" s="295"/>
      <c r="N53" s="160"/>
      <c r="O53" s="296"/>
      <c r="P53" s="162"/>
      <c r="Q53" s="163"/>
      <c r="R53" s="163"/>
      <c r="S53" s="163"/>
      <c r="T53" s="206"/>
      <c r="U53" s="297">
        <v>30</v>
      </c>
      <c r="V53" s="208"/>
      <c r="W53" s="225"/>
      <c r="X53" s="208">
        <v>30</v>
      </c>
      <c r="Y53" s="298"/>
      <c r="Z53" s="210">
        <v>30</v>
      </c>
      <c r="AA53" s="170">
        <v>30</v>
      </c>
      <c r="AB53" s="170"/>
      <c r="AC53" s="170"/>
      <c r="AD53" s="170"/>
      <c r="AE53" s="171"/>
      <c r="AF53" s="84"/>
    </row>
    <row r="54" spans="1:32" ht="22.5" customHeight="1">
      <c r="A54" s="202" t="s">
        <v>201</v>
      </c>
      <c r="B54" s="203" t="s">
        <v>202</v>
      </c>
      <c r="C54" s="151">
        <v>8</v>
      </c>
      <c r="D54" s="152">
        <v>7</v>
      </c>
      <c r="E54" s="152"/>
      <c r="F54" s="153"/>
      <c r="G54" s="300">
        <v>154</v>
      </c>
      <c r="H54" s="301">
        <v>34</v>
      </c>
      <c r="I54" s="156">
        <v>120</v>
      </c>
      <c r="J54" s="155">
        <v>60</v>
      </c>
      <c r="K54" s="157">
        <v>60</v>
      </c>
      <c r="L54" s="158"/>
      <c r="M54" s="295"/>
      <c r="N54" s="160"/>
      <c r="O54" s="296"/>
      <c r="P54" s="162"/>
      <c r="Q54" s="163"/>
      <c r="R54" s="163"/>
      <c r="S54" s="163"/>
      <c r="T54" s="206"/>
      <c r="U54" s="297">
        <v>62</v>
      </c>
      <c r="V54" s="208">
        <v>32</v>
      </c>
      <c r="W54" s="208"/>
      <c r="X54" s="208">
        <v>30</v>
      </c>
      <c r="Y54" s="298"/>
      <c r="Z54" s="210">
        <v>58</v>
      </c>
      <c r="AA54" s="170">
        <v>34</v>
      </c>
      <c r="AB54" s="170">
        <v>24</v>
      </c>
      <c r="AC54" s="170"/>
      <c r="AD54" s="170"/>
      <c r="AE54" s="171"/>
      <c r="AF54" s="84"/>
    </row>
    <row r="55" spans="1:32" ht="27" customHeight="1">
      <c r="A55" s="202" t="s">
        <v>203</v>
      </c>
      <c r="B55" s="203" t="s">
        <v>204</v>
      </c>
      <c r="C55" s="151"/>
      <c r="D55" s="152">
        <v>5</v>
      </c>
      <c r="E55" s="152"/>
      <c r="F55" s="153"/>
      <c r="G55" s="300">
        <v>61</v>
      </c>
      <c r="H55" s="301">
        <v>13</v>
      </c>
      <c r="I55" s="156">
        <v>48</v>
      </c>
      <c r="J55" s="155">
        <v>38</v>
      </c>
      <c r="K55" s="157">
        <v>10</v>
      </c>
      <c r="L55" s="158"/>
      <c r="M55" s="295"/>
      <c r="N55" s="160"/>
      <c r="O55" s="296"/>
      <c r="P55" s="162"/>
      <c r="Q55" s="163"/>
      <c r="R55" s="163"/>
      <c r="S55" s="163"/>
      <c r="T55" s="206"/>
      <c r="U55" s="297">
        <v>48</v>
      </c>
      <c r="V55" s="208">
        <v>48</v>
      </c>
      <c r="W55" s="208"/>
      <c r="X55" s="208"/>
      <c r="Y55" s="298"/>
      <c r="Z55" s="210"/>
      <c r="AA55" s="170"/>
      <c r="AB55" s="170"/>
      <c r="AC55" s="170"/>
      <c r="AD55" s="170"/>
      <c r="AE55" s="171"/>
      <c r="AF55" s="84"/>
    </row>
    <row r="56" spans="1:32" ht="12.75">
      <c r="A56" s="202" t="s">
        <v>205</v>
      </c>
      <c r="B56" s="203" t="s">
        <v>206</v>
      </c>
      <c r="C56" s="151"/>
      <c r="D56" s="152">
        <v>8</v>
      </c>
      <c r="E56" s="152"/>
      <c r="F56" s="153"/>
      <c r="G56" s="300">
        <v>102</v>
      </c>
      <c r="H56" s="301">
        <v>22</v>
      </c>
      <c r="I56" s="156">
        <v>80</v>
      </c>
      <c r="J56" s="155">
        <v>30</v>
      </c>
      <c r="K56" s="157">
        <v>34</v>
      </c>
      <c r="L56" s="158">
        <v>16</v>
      </c>
      <c r="M56" s="295"/>
      <c r="N56" s="160"/>
      <c r="O56" s="296"/>
      <c r="P56" s="162"/>
      <c r="Q56" s="163"/>
      <c r="R56" s="163"/>
      <c r="S56" s="163"/>
      <c r="T56" s="206"/>
      <c r="U56" s="297">
        <v>52</v>
      </c>
      <c r="V56" s="208">
        <v>22</v>
      </c>
      <c r="W56" s="208"/>
      <c r="X56" s="208">
        <v>30</v>
      </c>
      <c r="Y56" s="298"/>
      <c r="Z56" s="210">
        <v>28</v>
      </c>
      <c r="AA56" s="170"/>
      <c r="AB56" s="170">
        <v>28</v>
      </c>
      <c r="AC56" s="170"/>
      <c r="AD56" s="170"/>
      <c r="AE56" s="171"/>
      <c r="AF56" s="84"/>
    </row>
    <row r="57" spans="1:32" ht="18.75" customHeight="1">
      <c r="A57" s="202" t="s">
        <v>207</v>
      </c>
      <c r="B57" s="203" t="s">
        <v>208</v>
      </c>
      <c r="C57" s="151"/>
      <c r="D57" s="152">
        <v>8</v>
      </c>
      <c r="E57" s="152"/>
      <c r="F57" s="153"/>
      <c r="G57" s="300">
        <v>90</v>
      </c>
      <c r="H57" s="301">
        <v>20</v>
      </c>
      <c r="I57" s="156">
        <v>70</v>
      </c>
      <c r="J57" s="155">
        <v>50</v>
      </c>
      <c r="K57" s="157">
        <v>20</v>
      </c>
      <c r="L57" s="158"/>
      <c r="M57" s="295"/>
      <c r="N57" s="160"/>
      <c r="O57" s="296"/>
      <c r="P57" s="162"/>
      <c r="Q57" s="163"/>
      <c r="R57" s="163"/>
      <c r="S57" s="163"/>
      <c r="T57" s="206"/>
      <c r="U57" s="297">
        <v>30</v>
      </c>
      <c r="V57" s="208">
        <v>15</v>
      </c>
      <c r="W57" s="208"/>
      <c r="X57" s="208">
        <v>15</v>
      </c>
      <c r="Y57" s="298"/>
      <c r="Z57" s="210">
        <v>40</v>
      </c>
      <c r="AA57" s="170">
        <v>20</v>
      </c>
      <c r="AB57" s="170">
        <v>20</v>
      </c>
      <c r="AC57" s="170"/>
      <c r="AD57" s="170"/>
      <c r="AE57" s="171"/>
      <c r="AF57" s="84"/>
    </row>
    <row r="58" spans="1:32" ht="12.75">
      <c r="A58" s="202" t="s">
        <v>209</v>
      </c>
      <c r="B58" s="203" t="s">
        <v>210</v>
      </c>
      <c r="C58" s="151"/>
      <c r="D58" s="152">
        <v>6</v>
      </c>
      <c r="E58" s="152"/>
      <c r="F58" s="153"/>
      <c r="G58" s="300">
        <v>87</v>
      </c>
      <c r="H58" s="301">
        <v>19</v>
      </c>
      <c r="I58" s="156">
        <v>68</v>
      </c>
      <c r="J58" s="155">
        <v>48</v>
      </c>
      <c r="K58" s="157">
        <v>20</v>
      </c>
      <c r="L58" s="158"/>
      <c r="M58" s="295"/>
      <c r="N58" s="160"/>
      <c r="O58" s="296"/>
      <c r="P58" s="162"/>
      <c r="Q58" s="163"/>
      <c r="R58" s="163"/>
      <c r="S58" s="163"/>
      <c r="T58" s="206"/>
      <c r="U58" s="297">
        <v>68</v>
      </c>
      <c r="V58" s="208">
        <v>33</v>
      </c>
      <c r="W58" s="208"/>
      <c r="X58" s="208">
        <v>35</v>
      </c>
      <c r="Y58" s="298"/>
      <c r="Z58" s="210"/>
      <c r="AA58" s="170"/>
      <c r="AB58" s="234"/>
      <c r="AC58" s="170"/>
      <c r="AD58" s="170"/>
      <c r="AE58" s="171"/>
      <c r="AF58" s="84"/>
    </row>
    <row r="59" spans="1:32" ht="12.75">
      <c r="A59" s="202" t="s">
        <v>211</v>
      </c>
      <c r="B59" s="203" t="s">
        <v>212</v>
      </c>
      <c r="C59" s="151"/>
      <c r="D59" s="152">
        <v>7</v>
      </c>
      <c r="E59" s="152"/>
      <c r="F59" s="153"/>
      <c r="G59" s="300">
        <v>41</v>
      </c>
      <c r="H59" s="301">
        <v>9</v>
      </c>
      <c r="I59" s="156">
        <v>32</v>
      </c>
      <c r="J59" s="155">
        <v>24</v>
      </c>
      <c r="K59" s="157">
        <v>8</v>
      </c>
      <c r="L59" s="158"/>
      <c r="M59" s="295"/>
      <c r="N59" s="160"/>
      <c r="O59" s="296"/>
      <c r="P59" s="162"/>
      <c r="Q59" s="163"/>
      <c r="R59" s="163"/>
      <c r="S59" s="163"/>
      <c r="T59" s="206"/>
      <c r="U59" s="297"/>
      <c r="V59" s="208"/>
      <c r="W59" s="208"/>
      <c r="X59" s="208"/>
      <c r="Y59" s="298"/>
      <c r="Z59" s="233">
        <v>32</v>
      </c>
      <c r="AA59" s="234">
        <v>32</v>
      </c>
      <c r="AB59" s="170"/>
      <c r="AC59" s="170"/>
      <c r="AD59" s="170"/>
      <c r="AE59" s="171"/>
      <c r="AF59" s="84"/>
    </row>
    <row r="60" spans="1:32" ht="18" customHeight="1">
      <c r="A60" s="197" t="s">
        <v>213</v>
      </c>
      <c r="B60" s="176" t="s">
        <v>214</v>
      </c>
      <c r="C60" s="308"/>
      <c r="D60" s="222"/>
      <c r="E60" s="204"/>
      <c r="F60" s="205"/>
      <c r="G60" s="281">
        <f aca="true" t="shared" si="3" ref="G60:L60">G61+G62+G63+G64+G65+G66+G67</f>
        <v>1220</v>
      </c>
      <c r="H60" s="282">
        <f t="shared" si="3"/>
        <v>250</v>
      </c>
      <c r="I60" s="282">
        <f t="shared" si="3"/>
        <v>970</v>
      </c>
      <c r="J60" s="282">
        <f t="shared" si="3"/>
        <v>485</v>
      </c>
      <c r="K60" s="282">
        <f t="shared" si="3"/>
        <v>373</v>
      </c>
      <c r="L60" s="283">
        <f t="shared" si="3"/>
        <v>32</v>
      </c>
      <c r="M60" s="284"/>
      <c r="N60" s="285"/>
      <c r="O60" s="286"/>
      <c r="P60" s="287">
        <f>P61+P62+P63+P64+P65+P66</f>
        <v>184</v>
      </c>
      <c r="Q60" s="288">
        <f>Q61+Q62+Q63+Q64+Q65+Q66</f>
        <v>90</v>
      </c>
      <c r="R60" s="288"/>
      <c r="S60" s="288">
        <f>S61+S62+S63+S64+S65+S66</f>
        <v>94</v>
      </c>
      <c r="T60" s="289"/>
      <c r="U60" s="290">
        <f>U61+U62+U63+U64+U65+U66+U67</f>
        <v>300</v>
      </c>
      <c r="V60" s="291">
        <f>V61+V62+V63+V64+V65+V66+V67</f>
        <v>123</v>
      </c>
      <c r="W60" s="291"/>
      <c r="X60" s="291">
        <f>X61+X62+X63+X64+X65+X66+X67</f>
        <v>177</v>
      </c>
      <c r="Y60" s="292"/>
      <c r="Z60" s="309">
        <f>Z61+Z62+Z63+Z64+Z65+Z66+Z67</f>
        <v>486</v>
      </c>
      <c r="AA60" s="294">
        <f>AA61+AA62+AA63+AA64+AA65+AA66+AA67</f>
        <v>291</v>
      </c>
      <c r="AB60" s="294">
        <f>AB61+AB62+AB63+AB64+AB65+AB66+AB67</f>
        <v>195</v>
      </c>
      <c r="AC60" s="294"/>
      <c r="AD60" s="294"/>
      <c r="AE60" s="310"/>
      <c r="AF60" s="84"/>
    </row>
    <row r="61" spans="1:32" ht="24.75" customHeight="1">
      <c r="A61" s="311" t="s">
        <v>215</v>
      </c>
      <c r="B61" s="203" t="s">
        <v>216</v>
      </c>
      <c r="C61" s="151">
        <v>8</v>
      </c>
      <c r="D61" s="152"/>
      <c r="E61" s="152">
        <v>6</v>
      </c>
      <c r="F61" s="153"/>
      <c r="G61" s="154">
        <v>482</v>
      </c>
      <c r="H61" s="312">
        <v>100</v>
      </c>
      <c r="I61" s="156">
        <v>382</v>
      </c>
      <c r="J61" s="155">
        <v>151</v>
      </c>
      <c r="K61" s="157">
        <v>215</v>
      </c>
      <c r="L61" s="158">
        <v>16</v>
      </c>
      <c r="M61" s="295"/>
      <c r="N61" s="160"/>
      <c r="O61" s="296"/>
      <c r="P61" s="162">
        <v>104</v>
      </c>
      <c r="Q61" s="163">
        <v>50</v>
      </c>
      <c r="R61" s="163"/>
      <c r="S61" s="163">
        <v>54</v>
      </c>
      <c r="T61" s="206"/>
      <c r="U61" s="297">
        <v>140</v>
      </c>
      <c r="V61" s="208">
        <v>65</v>
      </c>
      <c r="W61" s="208"/>
      <c r="X61" s="208">
        <v>75</v>
      </c>
      <c r="Y61" s="298"/>
      <c r="Z61" s="210">
        <v>138</v>
      </c>
      <c r="AA61" s="170">
        <v>74</v>
      </c>
      <c r="AB61" s="170">
        <v>64</v>
      </c>
      <c r="AC61" s="170"/>
      <c r="AD61" s="170"/>
      <c r="AE61" s="171"/>
      <c r="AF61" s="84"/>
    </row>
    <row r="62" spans="1:32" ht="20.25" customHeight="1">
      <c r="A62" s="311" t="s">
        <v>217</v>
      </c>
      <c r="B62" s="203" t="s">
        <v>218</v>
      </c>
      <c r="C62" s="151">
        <v>6</v>
      </c>
      <c r="D62" s="152">
        <v>4</v>
      </c>
      <c r="E62" s="152">
        <v>6</v>
      </c>
      <c r="F62" s="153"/>
      <c r="G62" s="154">
        <v>121</v>
      </c>
      <c r="H62" s="312">
        <v>25</v>
      </c>
      <c r="I62" s="156">
        <v>96</v>
      </c>
      <c r="J62" s="155">
        <v>48</v>
      </c>
      <c r="K62" s="157">
        <v>32</v>
      </c>
      <c r="L62" s="158">
        <v>16</v>
      </c>
      <c r="M62" s="295"/>
      <c r="N62" s="160"/>
      <c r="O62" s="296"/>
      <c r="P62" s="162">
        <v>40</v>
      </c>
      <c r="Q62" s="163">
        <v>20</v>
      </c>
      <c r="R62" s="163"/>
      <c r="S62" s="163">
        <v>20</v>
      </c>
      <c r="T62" s="206"/>
      <c r="U62" s="297">
        <v>56</v>
      </c>
      <c r="V62" s="208">
        <v>20</v>
      </c>
      <c r="W62" s="208"/>
      <c r="X62" s="208">
        <v>36</v>
      </c>
      <c r="Y62" s="298"/>
      <c r="Z62" s="233"/>
      <c r="AA62" s="234"/>
      <c r="AB62" s="234"/>
      <c r="AC62" s="170"/>
      <c r="AD62" s="170"/>
      <c r="AE62" s="171"/>
      <c r="AF62" s="84"/>
    </row>
    <row r="63" spans="1:32" ht="12.75">
      <c r="A63" s="311" t="s">
        <v>219</v>
      </c>
      <c r="B63" s="203" t="s">
        <v>220</v>
      </c>
      <c r="C63" s="151">
        <v>8</v>
      </c>
      <c r="D63" s="152"/>
      <c r="E63" s="152"/>
      <c r="F63" s="153"/>
      <c r="G63" s="154">
        <v>88</v>
      </c>
      <c r="H63" s="312">
        <v>18</v>
      </c>
      <c r="I63" s="156">
        <v>70</v>
      </c>
      <c r="J63" s="155">
        <v>46</v>
      </c>
      <c r="K63" s="157">
        <v>24</v>
      </c>
      <c r="L63" s="158"/>
      <c r="M63" s="295"/>
      <c r="N63" s="160"/>
      <c r="O63" s="296"/>
      <c r="P63" s="162"/>
      <c r="Q63" s="163"/>
      <c r="R63" s="163"/>
      <c r="S63" s="163"/>
      <c r="T63" s="206"/>
      <c r="U63" s="297"/>
      <c r="V63" s="208"/>
      <c r="W63" s="208"/>
      <c r="X63" s="208"/>
      <c r="Y63" s="298"/>
      <c r="Z63" s="210">
        <v>70</v>
      </c>
      <c r="AA63" s="170">
        <v>40</v>
      </c>
      <c r="AB63" s="170">
        <v>30</v>
      </c>
      <c r="AC63" s="170"/>
      <c r="AD63" s="170"/>
      <c r="AE63" s="171"/>
      <c r="AF63" s="84"/>
    </row>
    <row r="64" spans="1:32" ht="26.25" customHeight="1">
      <c r="A64" s="311" t="s">
        <v>221</v>
      </c>
      <c r="B64" s="203" t="s">
        <v>222</v>
      </c>
      <c r="C64" s="151">
        <v>6</v>
      </c>
      <c r="D64" s="152"/>
      <c r="E64" s="152"/>
      <c r="F64" s="153"/>
      <c r="G64" s="154">
        <v>121</v>
      </c>
      <c r="H64" s="312">
        <v>25</v>
      </c>
      <c r="I64" s="156">
        <v>96</v>
      </c>
      <c r="J64" s="155">
        <v>56</v>
      </c>
      <c r="K64" s="157">
        <v>40</v>
      </c>
      <c r="L64" s="158"/>
      <c r="M64" s="295"/>
      <c r="N64" s="160"/>
      <c r="O64" s="296"/>
      <c r="P64" s="162">
        <v>40</v>
      </c>
      <c r="Q64" s="163">
        <v>20</v>
      </c>
      <c r="R64" s="163"/>
      <c r="S64" s="163">
        <v>20</v>
      </c>
      <c r="T64" s="206"/>
      <c r="U64" s="297">
        <v>56</v>
      </c>
      <c r="V64" s="208">
        <v>22</v>
      </c>
      <c r="W64" s="208"/>
      <c r="X64" s="208">
        <v>34</v>
      </c>
      <c r="Y64" s="298"/>
      <c r="Z64" s="210"/>
      <c r="AA64" s="170"/>
      <c r="AB64" s="170"/>
      <c r="AC64" s="170"/>
      <c r="AD64" s="170"/>
      <c r="AE64" s="171"/>
      <c r="AF64" s="84"/>
    </row>
    <row r="65" spans="1:32" ht="24.75" customHeight="1">
      <c r="A65" s="311" t="s">
        <v>223</v>
      </c>
      <c r="B65" s="203" t="s">
        <v>224</v>
      </c>
      <c r="C65" s="151"/>
      <c r="D65" s="152">
        <v>7</v>
      </c>
      <c r="E65" s="152"/>
      <c r="F65" s="153"/>
      <c r="G65" s="154">
        <v>55</v>
      </c>
      <c r="H65" s="312">
        <v>11</v>
      </c>
      <c r="I65" s="156">
        <v>44</v>
      </c>
      <c r="J65" s="155">
        <v>14</v>
      </c>
      <c r="K65" s="157">
        <v>30</v>
      </c>
      <c r="L65" s="158"/>
      <c r="M65" s="295"/>
      <c r="N65" s="160"/>
      <c r="O65" s="296"/>
      <c r="P65" s="162"/>
      <c r="Q65" s="163"/>
      <c r="R65" s="163"/>
      <c r="S65" s="163"/>
      <c r="T65" s="206"/>
      <c r="U65" s="297"/>
      <c r="V65" s="208"/>
      <c r="W65" s="208"/>
      <c r="X65" s="208"/>
      <c r="Y65" s="298"/>
      <c r="Z65" s="210">
        <v>44</v>
      </c>
      <c r="AA65" s="170">
        <v>44</v>
      </c>
      <c r="AB65" s="170"/>
      <c r="AC65" s="170"/>
      <c r="AD65" s="170"/>
      <c r="AE65" s="171"/>
      <c r="AF65" s="84"/>
    </row>
    <row r="66" spans="1:32" ht="25.5" customHeight="1">
      <c r="A66" s="311" t="s">
        <v>225</v>
      </c>
      <c r="B66" s="203" t="s">
        <v>226</v>
      </c>
      <c r="C66" s="313"/>
      <c r="D66" s="314">
        <v>7</v>
      </c>
      <c r="E66" s="152"/>
      <c r="F66" s="153"/>
      <c r="G66" s="154">
        <v>40</v>
      </c>
      <c r="H66" s="312">
        <v>8</v>
      </c>
      <c r="I66" s="156">
        <v>32</v>
      </c>
      <c r="J66" s="218"/>
      <c r="K66" s="157">
        <v>32</v>
      </c>
      <c r="L66" s="158"/>
      <c r="M66" s="295"/>
      <c r="N66" s="160"/>
      <c r="O66" s="296"/>
      <c r="P66" s="162"/>
      <c r="Q66" s="163"/>
      <c r="R66" s="163"/>
      <c r="S66" s="163"/>
      <c r="T66" s="206"/>
      <c r="U66" s="297"/>
      <c r="V66" s="208"/>
      <c r="W66" s="208"/>
      <c r="X66" s="208"/>
      <c r="Y66" s="298"/>
      <c r="Z66" s="210">
        <v>32</v>
      </c>
      <c r="AA66" s="170"/>
      <c r="AB66" s="234">
        <v>32</v>
      </c>
      <c r="AC66" s="170"/>
      <c r="AD66" s="170"/>
      <c r="AE66" s="171"/>
      <c r="AF66" s="84"/>
    </row>
    <row r="67" spans="1:32" ht="36">
      <c r="A67" s="197" t="s">
        <v>227</v>
      </c>
      <c r="B67" s="176" t="s">
        <v>228</v>
      </c>
      <c r="C67" s="151"/>
      <c r="D67" s="152"/>
      <c r="E67" s="152"/>
      <c r="F67" s="153"/>
      <c r="G67" s="281">
        <f>G68+G69+G70</f>
        <v>313</v>
      </c>
      <c r="H67" s="282">
        <f>H68+H69+H70</f>
        <v>63</v>
      </c>
      <c r="I67" s="282">
        <f>I68+I69+I70</f>
        <v>250</v>
      </c>
      <c r="J67" s="282">
        <f>J68+J69</f>
        <v>170</v>
      </c>
      <c r="K67" s="282">
        <f>K68+K69+K70</f>
        <v>0</v>
      </c>
      <c r="L67" s="307"/>
      <c r="M67" s="295"/>
      <c r="N67" s="160"/>
      <c r="O67" s="296"/>
      <c r="P67" s="189"/>
      <c r="Q67" s="191"/>
      <c r="R67" s="191"/>
      <c r="S67" s="191"/>
      <c r="T67" s="206"/>
      <c r="U67" s="315">
        <v>48</v>
      </c>
      <c r="V67" s="166">
        <v>16</v>
      </c>
      <c r="W67" s="166"/>
      <c r="X67" s="166">
        <v>32</v>
      </c>
      <c r="Y67" s="316"/>
      <c r="Z67" s="168">
        <f>Z68+Z69+Z70</f>
        <v>202</v>
      </c>
      <c r="AA67" s="169">
        <f>AA68+AA69+AA70</f>
        <v>133</v>
      </c>
      <c r="AB67" s="169">
        <f>AB68+AB69+AB70</f>
        <v>69</v>
      </c>
      <c r="AC67" s="169"/>
      <c r="AD67" s="169"/>
      <c r="AE67" s="201"/>
      <c r="AF67" s="84"/>
    </row>
    <row r="68" spans="1:32" ht="16.5" customHeight="1">
      <c r="A68" s="311" t="s">
        <v>229</v>
      </c>
      <c r="B68" s="203" t="s">
        <v>230</v>
      </c>
      <c r="C68" s="151"/>
      <c r="D68" s="152">
        <v>7</v>
      </c>
      <c r="E68" s="152"/>
      <c r="F68" s="153"/>
      <c r="G68" s="154">
        <v>113</v>
      </c>
      <c r="H68" s="312">
        <v>23</v>
      </c>
      <c r="I68" s="156">
        <v>90</v>
      </c>
      <c r="J68" s="155">
        <v>90</v>
      </c>
      <c r="K68" s="157"/>
      <c r="L68" s="158"/>
      <c r="M68" s="295"/>
      <c r="N68" s="160"/>
      <c r="O68" s="296"/>
      <c r="P68" s="162"/>
      <c r="Q68" s="163"/>
      <c r="R68" s="163"/>
      <c r="S68" s="163"/>
      <c r="T68" s="206"/>
      <c r="U68" s="297">
        <v>48</v>
      </c>
      <c r="V68" s="208">
        <v>16</v>
      </c>
      <c r="W68" s="208"/>
      <c r="X68" s="208">
        <v>32</v>
      </c>
      <c r="Y68" s="298"/>
      <c r="Z68" s="210">
        <v>42</v>
      </c>
      <c r="AA68" s="170">
        <v>42</v>
      </c>
      <c r="AB68" s="170"/>
      <c r="AC68" s="170"/>
      <c r="AD68" s="170"/>
      <c r="AE68" s="171"/>
      <c r="AF68" s="84"/>
    </row>
    <row r="69" spans="1:32" ht="12.75">
      <c r="A69" s="311" t="s">
        <v>231</v>
      </c>
      <c r="B69" s="203" t="s">
        <v>232</v>
      </c>
      <c r="C69" s="151"/>
      <c r="D69" s="152">
        <v>8</v>
      </c>
      <c r="E69" s="152"/>
      <c r="F69" s="153"/>
      <c r="G69" s="154">
        <v>100</v>
      </c>
      <c r="H69" s="312">
        <v>20</v>
      </c>
      <c r="I69" s="156">
        <v>80</v>
      </c>
      <c r="J69" s="155">
        <v>80</v>
      </c>
      <c r="K69" s="157"/>
      <c r="L69" s="158"/>
      <c r="M69" s="295"/>
      <c r="N69" s="160"/>
      <c r="O69" s="296"/>
      <c r="P69" s="162"/>
      <c r="Q69" s="163"/>
      <c r="R69" s="163"/>
      <c r="S69" s="163"/>
      <c r="T69" s="206"/>
      <c r="U69" s="297"/>
      <c r="V69" s="208"/>
      <c r="W69" s="208"/>
      <c r="X69" s="208"/>
      <c r="Y69" s="298"/>
      <c r="Z69" s="210">
        <v>80</v>
      </c>
      <c r="AA69" s="170">
        <v>51</v>
      </c>
      <c r="AB69" s="170">
        <v>29</v>
      </c>
      <c r="AC69" s="170"/>
      <c r="AD69" s="170"/>
      <c r="AE69" s="171"/>
      <c r="AF69" s="84"/>
    </row>
    <row r="70" spans="1:32" s="317" customFormat="1" ht="39" customHeight="1">
      <c r="A70" s="311" t="s">
        <v>233</v>
      </c>
      <c r="B70" s="176" t="s">
        <v>167</v>
      </c>
      <c r="C70" s="151"/>
      <c r="D70" s="152"/>
      <c r="E70" s="152"/>
      <c r="F70" s="153"/>
      <c r="G70" s="215">
        <v>100</v>
      </c>
      <c r="H70" s="196">
        <v>20</v>
      </c>
      <c r="I70" s="182">
        <v>80</v>
      </c>
      <c r="J70" s="183"/>
      <c r="K70" s="184"/>
      <c r="L70" s="158"/>
      <c r="M70" s="295"/>
      <c r="N70" s="160"/>
      <c r="O70" s="296"/>
      <c r="P70" s="189"/>
      <c r="Q70" s="191"/>
      <c r="R70" s="191"/>
      <c r="S70" s="191"/>
      <c r="T70" s="206"/>
      <c r="U70" s="315"/>
      <c r="V70" s="166"/>
      <c r="W70" s="166"/>
      <c r="X70" s="166"/>
      <c r="Y70" s="298"/>
      <c r="Z70" s="210">
        <v>80</v>
      </c>
      <c r="AA70" s="170">
        <v>40</v>
      </c>
      <c r="AB70" s="170">
        <v>40</v>
      </c>
      <c r="AC70" s="170"/>
      <c r="AD70" s="170"/>
      <c r="AE70" s="171"/>
      <c r="AF70" s="84"/>
    </row>
    <row r="71" spans="1:32" s="318" customFormat="1" ht="22.5">
      <c r="A71" s="311" t="s">
        <v>234</v>
      </c>
      <c r="B71" s="203" t="s">
        <v>235</v>
      </c>
      <c r="C71" s="151"/>
      <c r="D71" s="152">
        <v>8</v>
      </c>
      <c r="E71" s="152"/>
      <c r="F71" s="153"/>
      <c r="G71" s="154">
        <v>100</v>
      </c>
      <c r="H71" s="312">
        <v>20</v>
      </c>
      <c r="I71" s="156">
        <v>80</v>
      </c>
      <c r="J71" s="155"/>
      <c r="K71" s="157"/>
      <c r="L71" s="158"/>
      <c r="M71" s="295"/>
      <c r="N71" s="160"/>
      <c r="O71" s="296"/>
      <c r="P71" s="162"/>
      <c r="Q71" s="163"/>
      <c r="R71" s="163"/>
      <c r="S71" s="163"/>
      <c r="T71" s="206"/>
      <c r="U71" s="297"/>
      <c r="V71" s="208"/>
      <c r="W71" s="208"/>
      <c r="X71" s="208"/>
      <c r="Y71" s="298"/>
      <c r="Z71" s="210">
        <v>80</v>
      </c>
      <c r="AA71" s="170">
        <v>40</v>
      </c>
      <c r="AB71" s="170">
        <v>40</v>
      </c>
      <c r="AC71" s="170"/>
      <c r="AD71" s="170"/>
      <c r="AE71" s="171"/>
      <c r="AF71" s="84"/>
    </row>
    <row r="72" spans="1:32" ht="51.75" customHeight="1">
      <c r="A72" s="319" t="s">
        <v>236</v>
      </c>
      <c r="B72" s="320" t="s">
        <v>237</v>
      </c>
      <c r="C72" s="308"/>
      <c r="D72" s="152"/>
      <c r="E72" s="152"/>
      <c r="F72" s="153"/>
      <c r="G72" s="215">
        <f>SUM(G73:G73)</f>
        <v>190</v>
      </c>
      <c r="H72" s="183">
        <v>40</v>
      </c>
      <c r="I72" s="182">
        <f>SUM(I73:I73)</f>
        <v>150</v>
      </c>
      <c r="J72" s="183">
        <v>150</v>
      </c>
      <c r="K72" s="184">
        <f>SUM(K73:K73)</f>
        <v>0</v>
      </c>
      <c r="L72" s="185"/>
      <c r="M72" s="295"/>
      <c r="N72" s="160"/>
      <c r="O72" s="296"/>
      <c r="P72" s="162"/>
      <c r="Q72" s="163"/>
      <c r="R72" s="163"/>
      <c r="S72" s="163"/>
      <c r="T72" s="206"/>
      <c r="U72" s="315">
        <v>78</v>
      </c>
      <c r="V72" s="166">
        <v>33</v>
      </c>
      <c r="W72" s="166"/>
      <c r="X72" s="166">
        <v>45</v>
      </c>
      <c r="Y72" s="316"/>
      <c r="Z72" s="168">
        <v>72</v>
      </c>
      <c r="AA72" s="169">
        <v>51</v>
      </c>
      <c r="AB72" s="169">
        <v>21</v>
      </c>
      <c r="AC72" s="170"/>
      <c r="AD72" s="170"/>
      <c r="AE72" s="171"/>
      <c r="AF72" s="84"/>
    </row>
    <row r="73" spans="1:32" ht="22.5">
      <c r="A73" s="321" t="s">
        <v>238</v>
      </c>
      <c r="B73" s="322" t="s">
        <v>239</v>
      </c>
      <c r="C73" s="323"/>
      <c r="D73" s="240">
        <v>8</v>
      </c>
      <c r="E73" s="324"/>
      <c r="F73" s="325"/>
      <c r="G73" s="242">
        <v>190</v>
      </c>
      <c r="H73" s="243">
        <v>40</v>
      </c>
      <c r="I73" s="244">
        <v>150</v>
      </c>
      <c r="J73" s="243">
        <v>150</v>
      </c>
      <c r="K73" s="245">
        <v>0</v>
      </c>
      <c r="L73" s="326"/>
      <c r="M73" s="327"/>
      <c r="N73" s="328"/>
      <c r="O73" s="329"/>
      <c r="P73" s="330"/>
      <c r="Q73" s="331"/>
      <c r="R73" s="331"/>
      <c r="S73" s="331"/>
      <c r="T73" s="332"/>
      <c r="U73" s="333">
        <v>78</v>
      </c>
      <c r="V73" s="254">
        <v>33</v>
      </c>
      <c r="W73" s="254"/>
      <c r="X73" s="254">
        <v>45</v>
      </c>
      <c r="Y73" s="334"/>
      <c r="Z73" s="335">
        <v>72</v>
      </c>
      <c r="AA73" s="336">
        <v>51</v>
      </c>
      <c r="AB73" s="336">
        <v>21</v>
      </c>
      <c r="AC73" s="336"/>
      <c r="AD73" s="336"/>
      <c r="AE73" s="337"/>
      <c r="AF73" s="84"/>
    </row>
    <row r="74" spans="1:32" ht="12.75">
      <c r="A74" s="338" t="s">
        <v>109</v>
      </c>
      <c r="B74" s="339" t="s">
        <v>110</v>
      </c>
      <c r="C74" s="340" t="s">
        <v>111</v>
      </c>
      <c r="D74" s="341" t="s">
        <v>112</v>
      </c>
      <c r="E74" s="341" t="s">
        <v>113</v>
      </c>
      <c r="F74" s="342" t="s">
        <v>114</v>
      </c>
      <c r="G74" s="340">
        <v>7</v>
      </c>
      <c r="H74" s="341">
        <v>8</v>
      </c>
      <c r="I74" s="267">
        <v>9</v>
      </c>
      <c r="J74" s="266">
        <v>10</v>
      </c>
      <c r="K74" s="268">
        <v>11</v>
      </c>
      <c r="L74" s="269">
        <v>12</v>
      </c>
      <c r="M74" s="270">
        <v>13</v>
      </c>
      <c r="N74" s="271">
        <v>14</v>
      </c>
      <c r="O74" s="272">
        <v>15</v>
      </c>
      <c r="P74" s="273">
        <v>16</v>
      </c>
      <c r="Q74" s="274">
        <v>17</v>
      </c>
      <c r="R74" s="274">
        <v>18</v>
      </c>
      <c r="S74" s="274">
        <v>19</v>
      </c>
      <c r="T74" s="275">
        <v>20</v>
      </c>
      <c r="U74" s="276">
        <v>21</v>
      </c>
      <c r="V74" s="277">
        <v>22</v>
      </c>
      <c r="W74" s="277">
        <v>23</v>
      </c>
      <c r="X74" s="277">
        <v>24</v>
      </c>
      <c r="Y74" s="278">
        <v>25</v>
      </c>
      <c r="Z74" s="343">
        <v>26</v>
      </c>
      <c r="AA74" s="344">
        <v>27</v>
      </c>
      <c r="AB74" s="344">
        <v>29</v>
      </c>
      <c r="AC74" s="344">
        <v>30</v>
      </c>
      <c r="AD74" s="344">
        <v>31</v>
      </c>
      <c r="AE74" s="345">
        <v>32</v>
      </c>
      <c r="AF74" s="84"/>
    </row>
    <row r="75" spans="1:32" ht="26.25" customHeight="1">
      <c r="A75" s="346" t="s">
        <v>240</v>
      </c>
      <c r="B75" s="347" t="s">
        <v>241</v>
      </c>
      <c r="C75" s="348"/>
      <c r="D75" s="349"/>
      <c r="E75" s="349"/>
      <c r="F75" s="350"/>
      <c r="G75" s="351"/>
      <c r="H75" s="352"/>
      <c r="I75" s="353">
        <f>P75+U75+Z75</f>
        <v>1008</v>
      </c>
      <c r="J75" s="354"/>
      <c r="K75" s="355"/>
      <c r="L75" s="356"/>
      <c r="M75" s="357"/>
      <c r="N75" s="227"/>
      <c r="O75" s="358"/>
      <c r="P75" s="287">
        <v>540</v>
      </c>
      <c r="Q75" s="288"/>
      <c r="R75" s="288">
        <v>216</v>
      </c>
      <c r="S75" s="288"/>
      <c r="T75" s="289">
        <v>324</v>
      </c>
      <c r="U75" s="359">
        <v>468</v>
      </c>
      <c r="V75" s="360"/>
      <c r="W75" s="360">
        <v>216</v>
      </c>
      <c r="X75" s="360"/>
      <c r="Y75" s="361">
        <v>252</v>
      </c>
      <c r="Z75" s="233"/>
      <c r="AA75" s="234"/>
      <c r="AB75" s="234"/>
      <c r="AC75" s="362">
        <v>72</v>
      </c>
      <c r="AD75" s="234"/>
      <c r="AE75" s="235"/>
      <c r="AF75" s="84"/>
    </row>
    <row r="76" spans="1:32" ht="38.25" customHeight="1">
      <c r="A76" s="363" t="s">
        <v>242</v>
      </c>
      <c r="B76" s="364" t="s">
        <v>243</v>
      </c>
      <c r="C76" s="348"/>
      <c r="D76" s="204"/>
      <c r="E76" s="204"/>
      <c r="F76" s="205"/>
      <c r="G76" s="365"/>
      <c r="H76" s="366"/>
      <c r="I76" s="353">
        <v>540</v>
      </c>
      <c r="J76" s="354"/>
      <c r="K76" s="355"/>
      <c r="L76" s="356"/>
      <c r="M76" s="367"/>
      <c r="N76" s="285"/>
      <c r="O76" s="286"/>
      <c r="P76" s="368">
        <v>540</v>
      </c>
      <c r="Q76" s="369"/>
      <c r="R76" s="369">
        <v>216</v>
      </c>
      <c r="S76" s="369"/>
      <c r="T76" s="370">
        <v>324</v>
      </c>
      <c r="U76" s="290"/>
      <c r="V76" s="291"/>
      <c r="W76" s="291"/>
      <c r="X76" s="291"/>
      <c r="Y76" s="292"/>
      <c r="Z76" s="309"/>
      <c r="AA76" s="294"/>
      <c r="AB76" s="294"/>
      <c r="AC76" s="170"/>
      <c r="AD76" s="170"/>
      <c r="AE76" s="171"/>
      <c r="AF76" s="84"/>
    </row>
    <row r="77" spans="1:32" ht="30" customHeight="1">
      <c r="A77" s="363" t="s">
        <v>244</v>
      </c>
      <c r="B77" s="364" t="s">
        <v>245</v>
      </c>
      <c r="C77" s="348"/>
      <c r="D77" s="204"/>
      <c r="E77" s="204"/>
      <c r="F77" s="205"/>
      <c r="G77" s="365"/>
      <c r="H77" s="354"/>
      <c r="I77" s="353">
        <v>468</v>
      </c>
      <c r="J77" s="354"/>
      <c r="K77" s="355"/>
      <c r="L77" s="356"/>
      <c r="M77" s="367"/>
      <c r="N77" s="285"/>
      <c r="O77" s="286"/>
      <c r="P77" s="287"/>
      <c r="Q77" s="191"/>
      <c r="R77" s="191"/>
      <c r="S77" s="191"/>
      <c r="T77" s="289"/>
      <c r="U77" s="371">
        <v>468</v>
      </c>
      <c r="V77" s="372"/>
      <c r="W77" s="372">
        <v>216</v>
      </c>
      <c r="X77" s="372"/>
      <c r="Y77" s="373">
        <v>252</v>
      </c>
      <c r="Z77" s="309"/>
      <c r="AA77" s="294"/>
      <c r="AB77" s="294"/>
      <c r="AC77" s="170"/>
      <c r="AD77" s="170"/>
      <c r="AE77" s="171"/>
      <c r="AF77" s="84"/>
    </row>
    <row r="78" spans="1:32" ht="27" customHeight="1">
      <c r="A78" s="374" t="s">
        <v>246</v>
      </c>
      <c r="B78" s="347" t="s">
        <v>247</v>
      </c>
      <c r="C78" s="220"/>
      <c r="D78" s="204"/>
      <c r="E78" s="204"/>
      <c r="F78" s="205"/>
      <c r="G78" s="365"/>
      <c r="H78" s="354"/>
      <c r="I78" s="353">
        <v>72</v>
      </c>
      <c r="J78" s="183"/>
      <c r="K78" s="184"/>
      <c r="L78" s="185"/>
      <c r="M78" s="367"/>
      <c r="N78" s="285"/>
      <c r="O78" s="286"/>
      <c r="P78" s="287"/>
      <c r="Q78" s="191"/>
      <c r="R78" s="191"/>
      <c r="S78" s="191"/>
      <c r="T78" s="289"/>
      <c r="U78" s="290"/>
      <c r="V78" s="291"/>
      <c r="W78" s="291"/>
      <c r="X78" s="291"/>
      <c r="Y78" s="292"/>
      <c r="Z78" s="309"/>
      <c r="AA78" s="294"/>
      <c r="AB78" s="294"/>
      <c r="AC78" s="375">
        <v>72</v>
      </c>
      <c r="AD78" s="170"/>
      <c r="AE78" s="171"/>
      <c r="AF78" s="84"/>
    </row>
    <row r="79" spans="1:32" ht="28.5" customHeight="1">
      <c r="A79" s="363"/>
      <c r="B79" s="347" t="s">
        <v>248</v>
      </c>
      <c r="C79" s="308"/>
      <c r="D79" s="221"/>
      <c r="E79" s="222"/>
      <c r="F79" s="223"/>
      <c r="G79" s="215"/>
      <c r="H79" s="183"/>
      <c r="I79" s="376">
        <f>SUM(M79+P79+U79+Z79)</f>
        <v>5256</v>
      </c>
      <c r="J79" s="183"/>
      <c r="K79" s="184"/>
      <c r="L79" s="185"/>
      <c r="M79" s="377">
        <f>SUM(M8)</f>
        <v>1404</v>
      </c>
      <c r="N79" s="187">
        <f>SUM(N8)</f>
        <v>612</v>
      </c>
      <c r="O79" s="378">
        <f>SUM(O8)</f>
        <v>792</v>
      </c>
      <c r="P79" s="189">
        <f>SUM(P25+P75)</f>
        <v>1404</v>
      </c>
      <c r="Q79" s="379">
        <f>SUM(Q25+Q75)</f>
        <v>360</v>
      </c>
      <c r="R79" s="379">
        <f>SUM(R25+R75)</f>
        <v>216</v>
      </c>
      <c r="S79" s="380">
        <f>SUM(S25+S75)</f>
        <v>504</v>
      </c>
      <c r="T79" s="164">
        <f>SUM(T25+T75)</f>
        <v>324</v>
      </c>
      <c r="U79" s="315">
        <f>SUM(U24+U75)</f>
        <v>1404</v>
      </c>
      <c r="V79" s="166">
        <f>SUM(V24+V75)</f>
        <v>396</v>
      </c>
      <c r="W79" s="166">
        <f>SUM(W24+W75)</f>
        <v>216</v>
      </c>
      <c r="X79" s="166">
        <f>SUM(X24+X75)</f>
        <v>540</v>
      </c>
      <c r="Y79" s="316">
        <f>SUM(Y24+Y77)</f>
        <v>252</v>
      </c>
      <c r="Z79" s="168">
        <f>SUM(Z24+Z75)</f>
        <v>1044</v>
      </c>
      <c r="AA79" s="169">
        <f>SUM(AA24+AA75)</f>
        <v>612</v>
      </c>
      <c r="AB79" s="169">
        <f>SUM(AB24+AB75)</f>
        <v>432</v>
      </c>
      <c r="AC79" s="169">
        <f>SUM(AC24+AC75)</f>
        <v>72</v>
      </c>
      <c r="AD79" s="169"/>
      <c r="AE79" s="201"/>
      <c r="AF79" s="84"/>
    </row>
    <row r="80" spans="1:32" ht="17.25" customHeight="1">
      <c r="A80" s="374" t="s">
        <v>249</v>
      </c>
      <c r="B80" s="347" t="s">
        <v>64</v>
      </c>
      <c r="C80" s="220"/>
      <c r="D80" s="222"/>
      <c r="E80" s="222"/>
      <c r="F80" s="223"/>
      <c r="G80" s="215"/>
      <c r="H80" s="183"/>
      <c r="I80" s="182">
        <f>SUM(M80+P80+U80+Z80)</f>
        <v>288</v>
      </c>
      <c r="J80" s="183"/>
      <c r="K80" s="184"/>
      <c r="L80" s="185"/>
      <c r="M80" s="377">
        <v>72</v>
      </c>
      <c r="N80" s="187"/>
      <c r="O80" s="378"/>
      <c r="P80" s="189">
        <v>72</v>
      </c>
      <c r="Q80" s="163"/>
      <c r="R80" s="163"/>
      <c r="S80" s="163"/>
      <c r="T80" s="164"/>
      <c r="U80" s="315">
        <v>72</v>
      </c>
      <c r="V80" s="166"/>
      <c r="W80" s="166"/>
      <c r="X80" s="166"/>
      <c r="Y80" s="316"/>
      <c r="Z80" s="168">
        <v>72</v>
      </c>
      <c r="AA80" s="234"/>
      <c r="AB80" s="234"/>
      <c r="AC80" s="234"/>
      <c r="AD80" s="234"/>
      <c r="AE80" s="235"/>
      <c r="AF80" s="84"/>
    </row>
    <row r="81" spans="1:32" ht="27" customHeight="1">
      <c r="A81" s="374" t="s">
        <v>55</v>
      </c>
      <c r="B81" s="347" t="s">
        <v>250</v>
      </c>
      <c r="C81" s="220"/>
      <c r="D81" s="221"/>
      <c r="E81" s="222"/>
      <c r="F81" s="223"/>
      <c r="G81" s="215"/>
      <c r="H81" s="183"/>
      <c r="I81" s="182">
        <f>SUM(M81+P81+U81+Z81)</f>
        <v>300</v>
      </c>
      <c r="J81" s="183"/>
      <c r="K81" s="184"/>
      <c r="L81" s="185"/>
      <c r="M81" s="377">
        <v>85</v>
      </c>
      <c r="N81" s="187"/>
      <c r="O81" s="378"/>
      <c r="P81" s="189">
        <v>43</v>
      </c>
      <c r="Q81" s="163"/>
      <c r="R81" s="163"/>
      <c r="S81" s="163"/>
      <c r="T81" s="164"/>
      <c r="U81" s="315">
        <v>15</v>
      </c>
      <c r="V81" s="166"/>
      <c r="W81" s="166"/>
      <c r="X81" s="166"/>
      <c r="Y81" s="316"/>
      <c r="Z81" s="168">
        <v>157</v>
      </c>
      <c r="AA81" s="169"/>
      <c r="AB81" s="169"/>
      <c r="AC81" s="170"/>
      <c r="AD81" s="170"/>
      <c r="AE81" s="171"/>
      <c r="AF81" s="84"/>
    </row>
    <row r="82" spans="1:32" ht="22.5" customHeight="1">
      <c r="A82" s="374" t="s">
        <v>251</v>
      </c>
      <c r="B82" s="347" t="s">
        <v>67</v>
      </c>
      <c r="C82" s="220"/>
      <c r="D82" s="221"/>
      <c r="E82" s="222"/>
      <c r="F82" s="223"/>
      <c r="G82" s="215"/>
      <c r="H82" s="183"/>
      <c r="I82" s="182">
        <f>SUM(AD82+AE82)</f>
        <v>72</v>
      </c>
      <c r="J82" s="183"/>
      <c r="K82" s="184"/>
      <c r="L82" s="185"/>
      <c r="M82" s="357"/>
      <c r="N82" s="227"/>
      <c r="O82" s="358"/>
      <c r="P82" s="229"/>
      <c r="Q82" s="230"/>
      <c r="R82" s="230"/>
      <c r="S82" s="230"/>
      <c r="T82" s="231"/>
      <c r="U82" s="381"/>
      <c r="V82" s="225"/>
      <c r="W82" s="225"/>
      <c r="X82" s="225"/>
      <c r="Y82" s="382"/>
      <c r="Z82" s="383"/>
      <c r="AA82" s="169"/>
      <c r="AB82" s="169"/>
      <c r="AC82" s="170"/>
      <c r="AD82" s="169"/>
      <c r="AE82" s="201">
        <v>72</v>
      </c>
      <c r="AF82" s="84"/>
    </row>
    <row r="83" spans="1:32" ht="12.75">
      <c r="A83" s="374" t="s">
        <v>252</v>
      </c>
      <c r="B83" s="347" t="s">
        <v>253</v>
      </c>
      <c r="C83" s="220"/>
      <c r="D83" s="221"/>
      <c r="E83" s="222"/>
      <c r="F83" s="223"/>
      <c r="G83" s="215"/>
      <c r="H83" s="183"/>
      <c r="I83" s="182">
        <v>144</v>
      </c>
      <c r="J83" s="183"/>
      <c r="K83" s="184"/>
      <c r="L83" s="185"/>
      <c r="M83" s="377"/>
      <c r="N83" s="187"/>
      <c r="O83" s="378"/>
      <c r="P83" s="189"/>
      <c r="Q83" s="163"/>
      <c r="R83" s="163"/>
      <c r="S83" s="163"/>
      <c r="T83" s="164"/>
      <c r="U83" s="315"/>
      <c r="V83" s="166"/>
      <c r="W83" s="166"/>
      <c r="X83" s="166"/>
      <c r="Y83" s="316"/>
      <c r="Z83" s="168"/>
      <c r="AA83" s="169"/>
      <c r="AB83" s="169"/>
      <c r="AC83" s="170"/>
      <c r="AD83" s="169">
        <v>144</v>
      </c>
      <c r="AE83" s="201"/>
      <c r="AF83" s="84"/>
    </row>
    <row r="84" spans="1:32" ht="36" customHeight="1">
      <c r="A84" s="374" t="s">
        <v>254</v>
      </c>
      <c r="B84" s="347" t="s">
        <v>255</v>
      </c>
      <c r="C84" s="220"/>
      <c r="D84" s="221"/>
      <c r="E84" s="222"/>
      <c r="F84" s="223"/>
      <c r="G84" s="215"/>
      <c r="H84" s="183"/>
      <c r="I84" s="182">
        <v>72</v>
      </c>
      <c r="J84" s="183"/>
      <c r="K84" s="184"/>
      <c r="L84" s="185"/>
      <c r="M84" s="377"/>
      <c r="N84" s="187"/>
      <c r="O84" s="378"/>
      <c r="P84" s="189"/>
      <c r="Q84" s="163"/>
      <c r="R84" s="163"/>
      <c r="S84" s="163"/>
      <c r="T84" s="164"/>
      <c r="U84" s="315"/>
      <c r="V84" s="166"/>
      <c r="W84" s="166"/>
      <c r="X84" s="166"/>
      <c r="Y84" s="316"/>
      <c r="Z84" s="168"/>
      <c r="AA84" s="169"/>
      <c r="AB84" s="169"/>
      <c r="AC84" s="170"/>
      <c r="AD84" s="170"/>
      <c r="AE84" s="201">
        <v>72</v>
      </c>
      <c r="AF84" s="84"/>
    </row>
    <row r="85" spans="1:33" ht="36.75" customHeight="1">
      <c r="A85" s="384" t="s">
        <v>256</v>
      </c>
      <c r="B85" s="385" t="s">
        <v>257</v>
      </c>
      <c r="C85" s="323"/>
      <c r="D85" s="386"/>
      <c r="E85" s="324"/>
      <c r="F85" s="325"/>
      <c r="G85" s="387"/>
      <c r="H85" s="388"/>
      <c r="I85" s="389">
        <f>SUM(M85+P85+U85+Z85)</f>
        <v>236</v>
      </c>
      <c r="J85" s="390"/>
      <c r="K85" s="391"/>
      <c r="L85" s="392"/>
      <c r="M85" s="393">
        <v>78</v>
      </c>
      <c r="N85" s="394">
        <v>34</v>
      </c>
      <c r="O85" s="395">
        <v>44</v>
      </c>
      <c r="P85" s="396">
        <v>48</v>
      </c>
      <c r="Q85" s="397">
        <v>20</v>
      </c>
      <c r="R85" s="397"/>
      <c r="S85" s="397">
        <v>28</v>
      </c>
      <c r="T85" s="398"/>
      <c r="U85" s="333">
        <v>52</v>
      </c>
      <c r="V85" s="254">
        <v>22</v>
      </c>
      <c r="W85" s="254"/>
      <c r="X85" s="254">
        <v>30</v>
      </c>
      <c r="Y85" s="399"/>
      <c r="Z85" s="335">
        <v>58</v>
      </c>
      <c r="AA85" s="336">
        <v>34</v>
      </c>
      <c r="AB85" s="336">
        <v>24</v>
      </c>
      <c r="AC85" s="336"/>
      <c r="AD85" s="336"/>
      <c r="AE85" s="337"/>
      <c r="AF85" s="84"/>
      <c r="AG85" s="400"/>
    </row>
    <row r="86" spans="1:32" ht="12.75">
      <c r="A86" s="401"/>
      <c r="B86" s="402" t="s">
        <v>258</v>
      </c>
      <c r="C86" s="403"/>
      <c r="D86" s="401"/>
      <c r="E86" s="401"/>
      <c r="F86" s="401"/>
      <c r="G86" s="401"/>
      <c r="H86" s="83"/>
      <c r="I86" s="404">
        <f>SUM(M86+P86+U86+Z86)</f>
        <v>6080</v>
      </c>
      <c r="J86" s="405"/>
      <c r="K86" s="406"/>
      <c r="L86" s="407"/>
      <c r="M86" s="408">
        <f>SUM(M79:M85)</f>
        <v>1639</v>
      </c>
      <c r="N86" s="408">
        <f>SUM(N85+N8)</f>
        <v>646</v>
      </c>
      <c r="O86" s="408">
        <f>SUM(O85+O8)</f>
        <v>836</v>
      </c>
      <c r="P86" s="409">
        <f>SUM(P79:P85)</f>
        <v>1567</v>
      </c>
      <c r="Q86" s="410">
        <f>SUM(Q85+Q79)</f>
        <v>380</v>
      </c>
      <c r="R86" s="410">
        <v>216</v>
      </c>
      <c r="S86" s="410">
        <f>SUM(S85+S79)</f>
        <v>532</v>
      </c>
      <c r="T86" s="411">
        <v>324</v>
      </c>
      <c r="U86" s="412">
        <f>SUM(U79:U85)</f>
        <v>1543</v>
      </c>
      <c r="V86" s="413">
        <f>SUM(V85+V79)</f>
        <v>418</v>
      </c>
      <c r="W86" s="413">
        <v>216</v>
      </c>
      <c r="X86" s="413">
        <f>SUM(X85+X79)</f>
        <v>570</v>
      </c>
      <c r="Y86" s="413">
        <v>252</v>
      </c>
      <c r="Z86" s="414">
        <f>SUM(Z79:Z85)</f>
        <v>1331</v>
      </c>
      <c r="AA86" s="414">
        <f>SUM(AA85+AA79)</f>
        <v>646</v>
      </c>
      <c r="AB86" s="414">
        <f>SUM(AB85+AB79)</f>
        <v>456</v>
      </c>
      <c r="AC86" s="414">
        <v>72</v>
      </c>
      <c r="AD86" s="414">
        <v>144</v>
      </c>
      <c r="AE86" s="414">
        <v>72</v>
      </c>
      <c r="AF86" s="84"/>
    </row>
    <row r="87" spans="1:32" ht="12.75">
      <c r="A87" s="415"/>
      <c r="B87" s="416"/>
      <c r="C87" s="1170" t="s">
        <v>258</v>
      </c>
      <c r="D87" s="1170"/>
      <c r="E87" s="1171" t="s">
        <v>259</v>
      </c>
      <c r="F87" s="1171"/>
      <c r="G87" s="1171"/>
      <c r="H87" s="1171"/>
      <c r="I87" s="417"/>
      <c r="J87" s="418"/>
      <c r="K87" s="417"/>
      <c r="L87" s="419"/>
      <c r="M87" s="420">
        <v>15</v>
      </c>
      <c r="N87" s="421">
        <v>13</v>
      </c>
      <c r="O87" s="422">
        <v>13</v>
      </c>
      <c r="P87" s="423">
        <v>15</v>
      </c>
      <c r="Q87" s="163">
        <v>13</v>
      </c>
      <c r="R87" s="163"/>
      <c r="S87" s="163">
        <v>14</v>
      </c>
      <c r="T87" s="206"/>
      <c r="U87" s="424">
        <v>16</v>
      </c>
      <c r="V87" s="425">
        <v>14</v>
      </c>
      <c r="W87" s="425"/>
      <c r="X87" s="425">
        <v>15</v>
      </c>
      <c r="Y87" s="426"/>
      <c r="Z87" s="304">
        <v>19</v>
      </c>
      <c r="AA87" s="305">
        <v>16</v>
      </c>
      <c r="AB87" s="305">
        <v>10</v>
      </c>
      <c r="AC87" s="305"/>
      <c r="AD87" s="305"/>
      <c r="AE87" s="306"/>
      <c r="AF87" s="84"/>
    </row>
    <row r="88" spans="1:32" ht="12.75">
      <c r="A88" s="427"/>
      <c r="B88" s="416"/>
      <c r="C88" s="1170"/>
      <c r="D88" s="1170"/>
      <c r="E88" s="1172" t="s">
        <v>260</v>
      </c>
      <c r="F88" s="1172"/>
      <c r="G88" s="1172"/>
      <c r="H88" s="1172"/>
      <c r="I88" s="155"/>
      <c r="J88" s="172"/>
      <c r="K88" s="155"/>
      <c r="L88" s="428"/>
      <c r="M88" s="295"/>
      <c r="N88" s="160"/>
      <c r="O88" s="296"/>
      <c r="P88" s="429"/>
      <c r="Q88" s="163"/>
      <c r="R88" s="163"/>
      <c r="S88" s="163"/>
      <c r="T88" s="206"/>
      <c r="U88" s="207">
        <v>2</v>
      </c>
      <c r="V88" s="208"/>
      <c r="W88" s="208"/>
      <c r="X88" s="208"/>
      <c r="Y88" s="298"/>
      <c r="Z88" s="210">
        <v>2</v>
      </c>
      <c r="AA88" s="170"/>
      <c r="AB88" s="170"/>
      <c r="AC88" s="170"/>
      <c r="AD88" s="170"/>
      <c r="AE88" s="171"/>
      <c r="AF88" s="84"/>
    </row>
    <row r="89" spans="1:32" ht="12.75">
      <c r="A89" s="427"/>
      <c r="B89" s="430"/>
      <c r="C89" s="1170"/>
      <c r="D89" s="1170"/>
      <c r="E89" s="1172" t="s">
        <v>261</v>
      </c>
      <c r="F89" s="1172"/>
      <c r="G89" s="1172"/>
      <c r="H89" s="1172"/>
      <c r="I89" s="155"/>
      <c r="J89" s="172"/>
      <c r="K89" s="155"/>
      <c r="L89" s="428"/>
      <c r="M89" s="295">
        <v>6</v>
      </c>
      <c r="N89" s="160"/>
      <c r="O89" s="296"/>
      <c r="P89" s="429">
        <v>5</v>
      </c>
      <c r="Q89" s="163"/>
      <c r="R89" s="163"/>
      <c r="S89" s="163"/>
      <c r="T89" s="206"/>
      <c r="U89" s="207">
        <v>2</v>
      </c>
      <c r="V89" s="208"/>
      <c r="W89" s="208"/>
      <c r="X89" s="208"/>
      <c r="Y89" s="298"/>
      <c r="Z89" s="210">
        <v>3</v>
      </c>
      <c r="AA89" s="170"/>
      <c r="AB89" s="170"/>
      <c r="AC89" s="170"/>
      <c r="AD89" s="170"/>
      <c r="AE89" s="171"/>
      <c r="AF89" s="84"/>
    </row>
    <row r="90" spans="1:32" ht="12.75">
      <c r="A90" s="427"/>
      <c r="B90" s="430"/>
      <c r="C90" s="1170"/>
      <c r="D90" s="1170"/>
      <c r="E90" s="1172" t="s">
        <v>262</v>
      </c>
      <c r="F90" s="1172"/>
      <c r="G90" s="1172"/>
      <c r="H90" s="1172"/>
      <c r="I90" s="155"/>
      <c r="J90" s="172"/>
      <c r="K90" s="155"/>
      <c r="L90" s="428"/>
      <c r="M90" s="295">
        <v>6</v>
      </c>
      <c r="N90" s="160"/>
      <c r="O90" s="296"/>
      <c r="P90" s="429">
        <v>11</v>
      </c>
      <c r="Q90" s="163"/>
      <c r="R90" s="163"/>
      <c r="S90" s="163"/>
      <c r="T90" s="206"/>
      <c r="U90" s="207">
        <v>7</v>
      </c>
      <c r="V90" s="208"/>
      <c r="W90" s="208"/>
      <c r="X90" s="208"/>
      <c r="Y90" s="298"/>
      <c r="Z90" s="210">
        <v>10</v>
      </c>
      <c r="AA90" s="170"/>
      <c r="AB90" s="170"/>
      <c r="AC90" s="170"/>
      <c r="AD90" s="170"/>
      <c r="AE90" s="171"/>
      <c r="AF90" s="84"/>
    </row>
    <row r="91" spans="1:32" ht="12.75">
      <c r="A91" s="427"/>
      <c r="B91" s="430"/>
      <c r="C91" s="1170"/>
      <c r="D91" s="1170"/>
      <c r="E91" s="1173" t="s">
        <v>263</v>
      </c>
      <c r="F91" s="1173"/>
      <c r="G91" s="1173"/>
      <c r="H91" s="1173"/>
      <c r="I91" s="243"/>
      <c r="J91" s="431"/>
      <c r="K91" s="155"/>
      <c r="L91" s="432"/>
      <c r="M91" s="393">
        <v>8</v>
      </c>
      <c r="N91" s="394"/>
      <c r="O91" s="395"/>
      <c r="P91" s="433">
        <v>2</v>
      </c>
      <c r="Q91" s="397"/>
      <c r="R91" s="397"/>
      <c r="S91" s="397"/>
      <c r="T91" s="398"/>
      <c r="U91" s="253"/>
      <c r="V91" s="254"/>
      <c r="W91" s="254"/>
      <c r="X91" s="254"/>
      <c r="Y91" s="399"/>
      <c r="Z91" s="335"/>
      <c r="AA91" s="336"/>
      <c r="AB91" s="336"/>
      <c r="AC91" s="336"/>
      <c r="AD91" s="336"/>
      <c r="AE91" s="337"/>
      <c r="AF91" s="84"/>
    </row>
    <row r="92" spans="1:32" ht="12.75">
      <c r="A92" s="427"/>
      <c r="B92" s="430"/>
      <c r="C92" s="427"/>
      <c r="D92" s="427"/>
      <c r="E92" s="434"/>
      <c r="F92" s="434"/>
      <c r="G92" s="434"/>
      <c r="H92" s="434"/>
      <c r="I92" s="434"/>
      <c r="J92" s="434"/>
      <c r="K92" s="434"/>
      <c r="L92" s="434"/>
      <c r="M92" s="427"/>
      <c r="N92" s="427"/>
      <c r="O92" s="427"/>
      <c r="P92" s="435"/>
      <c r="Q92" s="427"/>
      <c r="R92" s="427"/>
      <c r="S92" s="427"/>
      <c r="T92" s="435"/>
      <c r="U92" s="435"/>
      <c r="V92" s="435"/>
      <c r="W92" s="435"/>
      <c r="X92" s="427"/>
      <c r="Y92" s="427"/>
      <c r="Z92" s="427"/>
      <c r="AA92" s="427"/>
      <c r="AB92" s="427"/>
      <c r="AC92" s="436"/>
      <c r="AD92" s="436"/>
      <c r="AE92" s="436"/>
      <c r="AF92" s="84"/>
    </row>
    <row r="93" spans="1:32" ht="12.75" customHeight="1">
      <c r="A93" s="437"/>
      <c r="B93" s="1165" t="s">
        <v>264</v>
      </c>
      <c r="C93" s="1165"/>
      <c r="D93" s="1165"/>
      <c r="E93" s="1165"/>
      <c r="F93" s="1165"/>
      <c r="G93" s="84"/>
      <c r="H93" s="84"/>
      <c r="I93" s="84"/>
      <c r="J93" s="438"/>
      <c r="K93" s="438"/>
      <c r="L93" s="438"/>
      <c r="M93" s="439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84"/>
      <c r="AD93" s="84"/>
      <c r="AE93" s="84"/>
      <c r="AF93" s="84"/>
    </row>
    <row r="94" spans="1:32" ht="17.25" customHeight="1">
      <c r="A94" s="437"/>
      <c r="B94" s="1165"/>
      <c r="C94" s="1165"/>
      <c r="D94" s="1165"/>
      <c r="E94" s="1165"/>
      <c r="F94" s="1165"/>
      <c r="G94" s="1166"/>
      <c r="H94" s="1166"/>
      <c r="I94" s="1166"/>
      <c r="J94" s="1166"/>
      <c r="K94" s="1166"/>
      <c r="L94" s="1166"/>
      <c r="M94" s="439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84"/>
      <c r="AD94" s="84"/>
      <c r="AE94" s="84"/>
      <c r="AF94" s="84"/>
    </row>
    <row r="95" spans="1:32" ht="14.25" customHeight="1">
      <c r="A95" s="437"/>
      <c r="B95" s="440"/>
      <c r="C95" s="440"/>
      <c r="D95" s="440"/>
      <c r="E95" s="440"/>
      <c r="F95" s="440"/>
      <c r="G95" s="441"/>
      <c r="H95" s="441"/>
      <c r="I95" s="441"/>
      <c r="J95" s="441"/>
      <c r="K95" s="441"/>
      <c r="L95" s="441"/>
      <c r="M95" s="439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84"/>
      <c r="AD95" s="84"/>
      <c r="AE95" s="84"/>
      <c r="AF95" s="84"/>
    </row>
    <row r="96" spans="1:32" ht="14.25" customHeight="1">
      <c r="A96" s="442"/>
      <c r="B96" s="1165" t="s">
        <v>265</v>
      </c>
      <c r="C96" s="1165"/>
      <c r="D96" s="1165"/>
      <c r="E96" s="1165"/>
      <c r="F96" s="1165"/>
      <c r="G96" s="84"/>
      <c r="H96" s="84"/>
      <c r="I96" s="84"/>
      <c r="J96" s="438"/>
      <c r="K96" s="438"/>
      <c r="L96" s="438"/>
      <c r="M96" s="439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84"/>
      <c r="AD96" s="84"/>
      <c r="AE96" s="84"/>
      <c r="AF96" s="84"/>
    </row>
    <row r="97" spans="1:32" ht="12.75" customHeight="1">
      <c r="A97" s="442"/>
      <c r="B97" s="1165"/>
      <c r="C97" s="1165"/>
      <c r="D97" s="1165"/>
      <c r="E97" s="1165"/>
      <c r="F97" s="1165"/>
      <c r="G97" s="1166"/>
      <c r="H97" s="1166"/>
      <c r="I97" s="1166"/>
      <c r="J97" s="1166"/>
      <c r="K97" s="1166"/>
      <c r="L97" s="1166"/>
      <c r="M97" s="439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84"/>
      <c r="AD97" s="84"/>
      <c r="AE97" s="84"/>
      <c r="AF97" s="84"/>
    </row>
    <row r="98" spans="1:28" ht="12.75">
      <c r="A98" s="437"/>
      <c r="J98" s="439"/>
      <c r="K98" s="439"/>
      <c r="L98" s="439"/>
      <c r="M98" s="439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</row>
    <row r="99" spans="3:28" ht="12.75">
      <c r="C99" s="78"/>
      <c r="D99" s="78"/>
      <c r="E99" s="78"/>
      <c r="F99" s="78"/>
      <c r="G99" s="78"/>
      <c r="H99" s="443"/>
      <c r="I99" s="443"/>
      <c r="J99" s="443"/>
      <c r="K99" s="444"/>
      <c r="L99" s="444"/>
      <c r="M99" s="444"/>
      <c r="N99" s="443"/>
      <c r="O99" s="443"/>
      <c r="P99" s="443"/>
      <c r="Q99" s="78"/>
      <c r="R99" s="78"/>
      <c r="S99" s="78"/>
      <c r="T99" s="443"/>
      <c r="U99" s="443"/>
      <c r="V99" s="443"/>
      <c r="W99" s="443"/>
      <c r="X99" s="443"/>
      <c r="Y99" s="443"/>
      <c r="Z99" s="443"/>
      <c r="AA99" s="443"/>
      <c r="AB99" s="443"/>
    </row>
    <row r="100" spans="3:28" ht="12.7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</row>
  </sheetData>
  <sheetProtection selectLockedCells="1" selectUnlockedCells="1"/>
  <mergeCells count="33">
    <mergeCell ref="U4:U6"/>
    <mergeCell ref="X4:Y4"/>
    <mergeCell ref="Z4:Z6"/>
    <mergeCell ref="D1:AE1"/>
    <mergeCell ref="C2:F2"/>
    <mergeCell ref="G2:G6"/>
    <mergeCell ref="H2:H6"/>
    <mergeCell ref="I2:L2"/>
    <mergeCell ref="M2:AE2"/>
    <mergeCell ref="J3:J6"/>
    <mergeCell ref="K3:K6"/>
    <mergeCell ref="L3:L6"/>
    <mergeCell ref="M3:O3"/>
    <mergeCell ref="E89:H89"/>
    <mergeCell ref="E90:H90"/>
    <mergeCell ref="E91:H91"/>
    <mergeCell ref="P3:T3"/>
    <mergeCell ref="U3:X3"/>
    <mergeCell ref="Z3:AE3"/>
    <mergeCell ref="M4:M6"/>
    <mergeCell ref="P4:P6"/>
    <mergeCell ref="Q4:R4"/>
    <mergeCell ref="S4:T4"/>
    <mergeCell ref="B93:F94"/>
    <mergeCell ref="G94:L94"/>
    <mergeCell ref="B96:F97"/>
    <mergeCell ref="G97:L97"/>
    <mergeCell ref="AB4:AE4"/>
    <mergeCell ref="Q5:R5"/>
    <mergeCell ref="AB5:AE5"/>
    <mergeCell ref="C87:D91"/>
    <mergeCell ref="E87:H87"/>
    <mergeCell ref="E88:H88"/>
  </mergeCells>
  <printOptions horizontalCentered="1"/>
  <pageMargins left="0.9840277777777777" right="0.5902777777777778" top="0.43333333333333335" bottom="0.15763888888888888" header="0.5118055555555555" footer="0.5118055555555555"/>
  <pageSetup horizontalDpi="300" verticalDpi="300" orientation="landscape" paperSize="9" scale="63" r:id="rId1"/>
  <rowBreaks count="2" manualBreakCount="2">
    <brk id="44" max="255" man="1"/>
    <brk id="7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view="pageBreakPreview" zoomScaleSheetLayoutView="100" zoomScalePageLayoutView="0" workbookViewId="0" topLeftCell="A88">
      <selection activeCell="B102" sqref="B102"/>
    </sheetView>
  </sheetViews>
  <sheetFormatPr defaultColWidth="9.125" defaultRowHeight="12.75"/>
  <cols>
    <col min="1" max="1" width="9.375" style="445" customWidth="1"/>
    <col min="2" max="2" width="36.625" style="445" customWidth="1"/>
    <col min="3" max="3" width="4.875" style="446" customWidth="1"/>
    <col min="4" max="5" width="6.00390625" style="446" customWidth="1"/>
    <col min="6" max="6" width="5.00390625" style="445" customWidth="1"/>
    <col min="7" max="7" width="5.625" style="445" customWidth="1"/>
    <col min="8" max="8" width="5.00390625" style="445" customWidth="1"/>
    <col min="9" max="9" width="5.50390625" style="445" customWidth="1"/>
    <col min="10" max="11" width="5.00390625" style="445" customWidth="1"/>
    <col min="12" max="12" width="6.00390625" style="445" customWidth="1"/>
    <col min="13" max="32" width="5.00390625" style="445" customWidth="1"/>
    <col min="33" max="33" width="4.625" style="445" customWidth="1"/>
    <col min="34" max="36" width="5.00390625" style="445" customWidth="1"/>
    <col min="37" max="43" width="0" style="445" hidden="1" customWidth="1"/>
    <col min="44" max="16384" width="9.125" style="445" customWidth="1"/>
  </cols>
  <sheetData>
    <row r="1" spans="1:43" ht="12.75" thickBot="1">
      <c r="A1" s="447"/>
      <c r="B1" s="1232" t="s">
        <v>266</v>
      </c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507"/>
      <c r="AD1" s="507"/>
      <c r="AE1" s="507"/>
      <c r="AF1" s="507"/>
      <c r="AG1" s="507"/>
      <c r="AH1" s="507"/>
      <c r="AI1" s="507"/>
      <c r="AJ1" s="507"/>
      <c r="AL1" s="448"/>
      <c r="AM1" s="448"/>
      <c r="AN1" s="448"/>
      <c r="AO1" s="448"/>
      <c r="AP1" s="448"/>
      <c r="AQ1" s="448"/>
    </row>
    <row r="2" spans="1:43" ht="38.25" customHeight="1" thickBot="1">
      <c r="A2" s="1234" t="s">
        <v>90</v>
      </c>
      <c r="B2" s="1235" t="s">
        <v>457</v>
      </c>
      <c r="C2" s="1192" t="s">
        <v>85</v>
      </c>
      <c r="D2" s="1193"/>
      <c r="E2" s="1303"/>
      <c r="F2" s="1236" t="s">
        <v>456</v>
      </c>
      <c r="G2" s="1192" t="s">
        <v>455</v>
      </c>
      <c r="H2" s="1303"/>
      <c r="I2" s="1303"/>
      <c r="J2" s="1303"/>
      <c r="K2" s="1303"/>
      <c r="L2" s="1304"/>
      <c r="M2" s="1241" t="s">
        <v>267</v>
      </c>
      <c r="N2" s="1242"/>
      <c r="O2" s="1242"/>
      <c r="P2" s="1242"/>
      <c r="Q2" s="1242"/>
      <c r="R2" s="1242"/>
      <c r="S2" s="1243"/>
      <c r="T2" s="1243"/>
      <c r="U2" s="1243"/>
      <c r="V2" s="1243"/>
      <c r="W2" s="1243"/>
      <c r="X2" s="1243"/>
      <c r="Y2" s="1243"/>
      <c r="Z2" s="1243"/>
      <c r="AA2" s="1243"/>
      <c r="AB2" s="1243"/>
      <c r="AC2" s="1243"/>
      <c r="AD2" s="1243"/>
      <c r="AE2" s="1305"/>
      <c r="AF2" s="1305"/>
      <c r="AG2" s="1305"/>
      <c r="AH2" s="1305"/>
      <c r="AI2" s="1305"/>
      <c r="AJ2" s="1306"/>
      <c r="AL2" s="448"/>
      <c r="AM2" s="448"/>
      <c r="AN2" s="448"/>
      <c r="AO2" s="448"/>
      <c r="AP2" s="448"/>
      <c r="AQ2" s="448"/>
    </row>
    <row r="3" spans="1:43" ht="34.5" customHeight="1" thickBot="1">
      <c r="A3" s="1234"/>
      <c r="B3" s="1235"/>
      <c r="C3" s="1197" t="s">
        <v>268</v>
      </c>
      <c r="D3" s="1219" t="s">
        <v>269</v>
      </c>
      <c r="E3" s="1194" t="s">
        <v>404</v>
      </c>
      <c r="F3" s="1236"/>
      <c r="G3" s="1238" t="s">
        <v>454</v>
      </c>
      <c r="H3" s="1191" t="s">
        <v>456</v>
      </c>
      <c r="I3" s="1194" t="s">
        <v>270</v>
      </c>
      <c r="J3" s="1235" t="s">
        <v>460</v>
      </c>
      <c r="K3" s="1235"/>
      <c r="L3" s="1192"/>
      <c r="M3" s="1213" t="s">
        <v>99</v>
      </c>
      <c r="N3" s="1214"/>
      <c r="O3" s="1214"/>
      <c r="P3" s="1214"/>
      <c r="Q3" s="1307"/>
      <c r="R3" s="1308"/>
      <c r="S3" s="1221" t="s">
        <v>100</v>
      </c>
      <c r="T3" s="1222"/>
      <c r="U3" s="1222"/>
      <c r="V3" s="1222"/>
      <c r="W3" s="1309"/>
      <c r="X3" s="1310"/>
      <c r="Y3" s="1221" t="s">
        <v>101</v>
      </c>
      <c r="Z3" s="1222"/>
      <c r="AA3" s="1222"/>
      <c r="AB3" s="1222"/>
      <c r="AC3" s="1309"/>
      <c r="AD3" s="1310"/>
      <c r="AE3" s="1244" t="s">
        <v>102</v>
      </c>
      <c r="AF3" s="1244"/>
      <c r="AG3" s="1244"/>
      <c r="AH3" s="1244"/>
      <c r="AI3" s="1244"/>
      <c r="AJ3" s="1245"/>
      <c r="AL3" s="448" t="s">
        <v>271</v>
      </c>
      <c r="AM3" s="448"/>
      <c r="AN3" s="448"/>
      <c r="AO3" s="448"/>
      <c r="AP3" s="448"/>
      <c r="AQ3" s="448"/>
    </row>
    <row r="4" spans="1:43" ht="18.75" customHeight="1" thickBot="1">
      <c r="A4" s="1234"/>
      <c r="B4" s="1235"/>
      <c r="C4" s="1197"/>
      <c r="D4" s="1219"/>
      <c r="E4" s="1195"/>
      <c r="F4" s="1236"/>
      <c r="G4" s="1239"/>
      <c r="H4" s="1191"/>
      <c r="I4" s="1194"/>
      <c r="J4" s="1238" t="s">
        <v>272</v>
      </c>
      <c r="K4" s="1193" t="s">
        <v>273</v>
      </c>
      <c r="L4" s="1193"/>
      <c r="M4" s="1217">
        <v>1</v>
      </c>
      <c r="N4" s="1218"/>
      <c r="O4" s="1311"/>
      <c r="P4" s="1215">
        <v>2</v>
      </c>
      <c r="Q4" s="1312"/>
      <c r="R4" s="1313"/>
      <c r="S4" s="1218">
        <v>3</v>
      </c>
      <c r="T4" s="1314"/>
      <c r="U4" s="1311"/>
      <c r="V4" s="1217">
        <v>4</v>
      </c>
      <c r="W4" s="1314"/>
      <c r="X4" s="1311"/>
      <c r="Y4" s="1215">
        <v>5</v>
      </c>
      <c r="Z4" s="1312"/>
      <c r="AA4" s="1313"/>
      <c r="AB4" s="1217">
        <v>6</v>
      </c>
      <c r="AC4" s="1314"/>
      <c r="AD4" s="1311"/>
      <c r="AE4" s="1217">
        <v>7</v>
      </c>
      <c r="AF4" s="1218"/>
      <c r="AG4" s="1227"/>
      <c r="AH4" s="1217">
        <v>8</v>
      </c>
      <c r="AI4" s="1218"/>
      <c r="AJ4" s="1228"/>
      <c r="AL4" s="450">
        <v>1</v>
      </c>
      <c r="AM4" s="451">
        <v>2</v>
      </c>
      <c r="AN4" s="450">
        <v>3</v>
      </c>
      <c r="AO4" s="451">
        <v>4</v>
      </c>
      <c r="AP4" s="450">
        <v>5</v>
      </c>
      <c r="AQ4" s="452"/>
    </row>
    <row r="5" spans="1:43" ht="19.5" customHeight="1" thickBot="1">
      <c r="A5" s="1234"/>
      <c r="B5" s="1235"/>
      <c r="C5" s="1197"/>
      <c r="D5" s="1219"/>
      <c r="E5" s="1195"/>
      <c r="F5" s="1236"/>
      <c r="G5" s="1239"/>
      <c r="H5" s="1191"/>
      <c r="I5" s="1194"/>
      <c r="J5" s="1239"/>
      <c r="K5" s="1191" t="s">
        <v>461</v>
      </c>
      <c r="L5" s="1194" t="s">
        <v>274</v>
      </c>
      <c r="M5" s="1225" t="s">
        <v>275</v>
      </c>
      <c r="N5" s="1314"/>
      <c r="O5" s="1311"/>
      <c r="P5" s="1216" t="s">
        <v>275</v>
      </c>
      <c r="Q5" s="1315"/>
      <c r="R5" s="1316"/>
      <c r="S5" s="1223" t="s">
        <v>275</v>
      </c>
      <c r="T5" s="1317"/>
      <c r="U5" s="1318"/>
      <c r="V5" s="1224" t="s">
        <v>275</v>
      </c>
      <c r="W5" s="1317"/>
      <c r="X5" s="1318"/>
      <c r="Y5" s="1216" t="s">
        <v>275</v>
      </c>
      <c r="Z5" s="1315"/>
      <c r="AA5" s="1319"/>
      <c r="AB5" s="1217" t="s">
        <v>275</v>
      </c>
      <c r="AC5" s="1218"/>
      <c r="AD5" s="1227"/>
      <c r="AE5" s="1229" t="s">
        <v>275</v>
      </c>
      <c r="AF5" s="1230"/>
      <c r="AG5" s="1231"/>
      <c r="AH5" s="1229" t="s">
        <v>275</v>
      </c>
      <c r="AI5" s="1230"/>
      <c r="AJ5" s="1231"/>
      <c r="AL5" s="453" t="s">
        <v>275</v>
      </c>
      <c r="AM5" s="454" t="s">
        <v>275</v>
      </c>
      <c r="AN5" s="453" t="s">
        <v>275</v>
      </c>
      <c r="AO5" s="454" t="s">
        <v>275</v>
      </c>
      <c r="AP5" s="453" t="s">
        <v>275</v>
      </c>
      <c r="AQ5" s="455"/>
    </row>
    <row r="6" spans="1:43" ht="125.25" customHeight="1" thickBot="1">
      <c r="A6" s="1234"/>
      <c r="B6" s="1235"/>
      <c r="C6" s="1197"/>
      <c r="D6" s="1220"/>
      <c r="E6" s="1196"/>
      <c r="F6" s="1237"/>
      <c r="G6" s="1240"/>
      <c r="H6" s="1191"/>
      <c r="I6" s="1194"/>
      <c r="J6" s="1240"/>
      <c r="K6" s="1191"/>
      <c r="L6" s="1194"/>
      <c r="M6" s="818" t="s">
        <v>276</v>
      </c>
      <c r="N6" s="819" t="s">
        <v>270</v>
      </c>
      <c r="O6" s="820" t="s">
        <v>64</v>
      </c>
      <c r="P6" s="821" t="s">
        <v>410</v>
      </c>
      <c r="Q6" s="822" t="s">
        <v>270</v>
      </c>
      <c r="R6" s="823" t="s">
        <v>64</v>
      </c>
      <c r="S6" s="824" t="s">
        <v>450</v>
      </c>
      <c r="T6" s="824" t="s">
        <v>270</v>
      </c>
      <c r="U6" s="825" t="s">
        <v>64</v>
      </c>
      <c r="V6" s="826" t="s">
        <v>452</v>
      </c>
      <c r="W6" s="827" t="s">
        <v>270</v>
      </c>
      <c r="X6" s="825" t="s">
        <v>64</v>
      </c>
      <c r="Y6" s="828" t="s">
        <v>451</v>
      </c>
      <c r="Z6" s="829" t="s">
        <v>270</v>
      </c>
      <c r="AA6" s="825" t="s">
        <v>64</v>
      </c>
      <c r="AB6" s="830" t="s">
        <v>453</v>
      </c>
      <c r="AC6" s="831" t="s">
        <v>270</v>
      </c>
      <c r="AD6" s="825" t="s">
        <v>64</v>
      </c>
      <c r="AE6" s="821" t="s">
        <v>451</v>
      </c>
      <c r="AF6" s="832" t="s">
        <v>270</v>
      </c>
      <c r="AG6" s="825" t="s">
        <v>64</v>
      </c>
      <c r="AH6" s="833" t="s">
        <v>453</v>
      </c>
      <c r="AI6" s="832" t="s">
        <v>270</v>
      </c>
      <c r="AJ6" s="825" t="s">
        <v>64</v>
      </c>
      <c r="AL6" s="456" t="s">
        <v>276</v>
      </c>
      <c r="AM6" s="456" t="s">
        <v>278</v>
      </c>
      <c r="AN6" s="456" t="s">
        <v>279</v>
      </c>
      <c r="AO6" s="456" t="s">
        <v>280</v>
      </c>
      <c r="AP6" s="456" t="s">
        <v>277</v>
      </c>
      <c r="AQ6" s="457"/>
    </row>
    <row r="7" spans="1:43" ht="12.75" thickBot="1">
      <c r="A7" s="729">
        <v>1</v>
      </c>
      <c r="B7" s="458">
        <v>2</v>
      </c>
      <c r="C7" s="459">
        <v>3</v>
      </c>
      <c r="D7" s="460">
        <v>4</v>
      </c>
      <c r="E7" s="460">
        <v>5</v>
      </c>
      <c r="F7" s="459">
        <v>6</v>
      </c>
      <c r="G7" s="459">
        <v>7</v>
      </c>
      <c r="H7" s="459">
        <v>8</v>
      </c>
      <c r="I7" s="834">
        <v>9</v>
      </c>
      <c r="J7" s="460">
        <v>10</v>
      </c>
      <c r="K7" s="459">
        <v>11</v>
      </c>
      <c r="L7" s="835">
        <v>12</v>
      </c>
      <c r="M7" s="836">
        <v>3</v>
      </c>
      <c r="N7" s="837">
        <v>4</v>
      </c>
      <c r="O7" s="834">
        <v>5</v>
      </c>
      <c r="P7" s="838">
        <v>6</v>
      </c>
      <c r="Q7" s="835">
        <v>7</v>
      </c>
      <c r="R7" s="839">
        <v>8</v>
      </c>
      <c r="S7" s="840">
        <v>9</v>
      </c>
      <c r="T7" s="840">
        <v>10</v>
      </c>
      <c r="U7" s="841">
        <v>11</v>
      </c>
      <c r="V7" s="840">
        <v>12</v>
      </c>
      <c r="W7" s="842">
        <v>13</v>
      </c>
      <c r="X7" s="843">
        <v>14</v>
      </c>
      <c r="Y7" s="844">
        <v>15</v>
      </c>
      <c r="Z7" s="838">
        <v>16</v>
      </c>
      <c r="AA7" s="843">
        <v>17</v>
      </c>
      <c r="AB7" s="835">
        <v>18</v>
      </c>
      <c r="AC7" s="837">
        <v>19</v>
      </c>
      <c r="AD7" s="834">
        <v>20</v>
      </c>
      <c r="AE7" s="838">
        <v>21</v>
      </c>
      <c r="AF7" s="837">
        <v>22</v>
      </c>
      <c r="AG7" s="834">
        <v>23</v>
      </c>
      <c r="AH7" s="838">
        <v>24</v>
      </c>
      <c r="AI7" s="837">
        <v>25</v>
      </c>
      <c r="AJ7" s="834">
        <v>26</v>
      </c>
      <c r="AL7" s="461"/>
      <c r="AM7" s="461"/>
      <c r="AN7" s="461"/>
      <c r="AO7" s="461"/>
      <c r="AP7" s="461"/>
      <c r="AQ7" s="462"/>
    </row>
    <row r="8" spans="1:46" ht="48" customHeight="1" thickBot="1">
      <c r="A8" s="729" t="s">
        <v>281</v>
      </c>
      <c r="B8" s="606" t="s">
        <v>282</v>
      </c>
      <c r="C8" s="607">
        <v>5</v>
      </c>
      <c r="D8" s="451">
        <v>13</v>
      </c>
      <c r="E8" s="451">
        <f>E9+E21+E25+E34</f>
        <v>108</v>
      </c>
      <c r="F8" s="608">
        <f>H8+E8</f>
        <v>2160</v>
      </c>
      <c r="G8" s="608">
        <v>0</v>
      </c>
      <c r="H8" s="463">
        <f aca="true" t="shared" si="0" ref="H8:M8">H9+H21+H25</f>
        <v>2052</v>
      </c>
      <c r="I8" s="609">
        <f t="shared" si="0"/>
        <v>0</v>
      </c>
      <c r="J8" s="465">
        <f t="shared" si="0"/>
        <v>2052</v>
      </c>
      <c r="K8" s="463">
        <f t="shared" si="0"/>
        <v>1472</v>
      </c>
      <c r="L8" s="464">
        <f t="shared" si="0"/>
        <v>580</v>
      </c>
      <c r="M8" s="845">
        <f t="shared" si="0"/>
        <v>442</v>
      </c>
      <c r="N8" s="846">
        <f>N9+N21+N25</f>
        <v>0</v>
      </c>
      <c r="O8" s="609">
        <f>O9+O21+O25</f>
        <v>0</v>
      </c>
      <c r="P8" s="847">
        <f>P9+P21+P25</f>
        <v>440</v>
      </c>
      <c r="Q8" s="464"/>
      <c r="R8" s="848"/>
      <c r="S8" s="849">
        <f>S9+S21+S25</f>
        <v>380</v>
      </c>
      <c r="T8" s="850"/>
      <c r="U8" s="609"/>
      <c r="V8" s="851">
        <f aca="true" t="shared" si="1" ref="V8:AC8">V9+V21+V25</f>
        <v>250</v>
      </c>
      <c r="W8" s="852">
        <f>W9+W21+W25</f>
        <v>0</v>
      </c>
      <c r="X8" s="853">
        <f>X9+X21+X25</f>
        <v>12</v>
      </c>
      <c r="Y8" s="854">
        <f t="shared" si="1"/>
        <v>206</v>
      </c>
      <c r="Z8" s="849">
        <f t="shared" si="1"/>
        <v>0</v>
      </c>
      <c r="AA8" s="855">
        <f t="shared" si="1"/>
        <v>40</v>
      </c>
      <c r="AB8" s="464">
        <f t="shared" si="1"/>
        <v>214</v>
      </c>
      <c r="AC8" s="846">
        <f t="shared" si="1"/>
        <v>0</v>
      </c>
      <c r="AD8" s="465">
        <f aca="true" t="shared" si="2" ref="AD8:AQ8">AD9+AD21+AD25+AD34</f>
        <v>40</v>
      </c>
      <c r="AE8" s="849">
        <f t="shared" si="2"/>
        <v>88</v>
      </c>
      <c r="AF8" s="846">
        <f t="shared" si="2"/>
        <v>0</v>
      </c>
      <c r="AG8" s="465">
        <f t="shared" si="2"/>
        <v>16</v>
      </c>
      <c r="AH8" s="849">
        <f t="shared" si="2"/>
        <v>32</v>
      </c>
      <c r="AI8" s="846">
        <f t="shared" si="2"/>
        <v>0</v>
      </c>
      <c r="AJ8" s="465">
        <f t="shared" si="2"/>
        <v>0</v>
      </c>
      <c r="AK8" s="465">
        <f t="shared" si="2"/>
        <v>334</v>
      </c>
      <c r="AL8" s="465">
        <f t="shared" si="2"/>
        <v>0</v>
      </c>
      <c r="AM8" s="465">
        <f t="shared" si="2"/>
        <v>0</v>
      </c>
      <c r="AN8" s="465">
        <f t="shared" si="2"/>
        <v>0</v>
      </c>
      <c r="AO8" s="465">
        <f t="shared" si="2"/>
        <v>0</v>
      </c>
      <c r="AP8" s="465">
        <f t="shared" si="2"/>
        <v>0</v>
      </c>
      <c r="AQ8" s="465">
        <f t="shared" si="2"/>
        <v>0</v>
      </c>
      <c r="AS8" s="477"/>
      <c r="AT8" s="477"/>
    </row>
    <row r="9" spans="1:46" ht="15.75" customHeight="1" thickBot="1">
      <c r="A9" s="610" t="s">
        <v>283</v>
      </c>
      <c r="B9" s="611" t="s">
        <v>284</v>
      </c>
      <c r="C9" s="612">
        <v>4</v>
      </c>
      <c r="D9" s="613">
        <v>6</v>
      </c>
      <c r="E9" s="613">
        <f>SUM(E10:E20)</f>
        <v>56</v>
      </c>
      <c r="F9" s="614">
        <f>H9+E9</f>
        <v>1576</v>
      </c>
      <c r="G9" s="683">
        <v>0</v>
      </c>
      <c r="H9" s="734">
        <f>I9+J9</f>
        <v>1520</v>
      </c>
      <c r="I9" s="734">
        <f>SUM(I10:I20)</f>
        <v>0</v>
      </c>
      <c r="J9" s="615">
        <f>J11+J12+J13+J14+J15+J16+J17+J18+J19+J20+J10</f>
        <v>1520</v>
      </c>
      <c r="K9" s="617">
        <f>K11+K12+K13+K14+K15+K16+K17+K18+K19+K20+K10</f>
        <v>1018</v>
      </c>
      <c r="L9" s="618">
        <f>L11+L12+L13+L14+L15+L16+L17+L18+L19+L20+L10</f>
        <v>502</v>
      </c>
      <c r="M9" s="856">
        <f aca="true" t="shared" si="3" ref="M9:AJ9">M11+M12+M13+M14+M15+M16+M17+M18+M19+M20+M10</f>
        <v>256</v>
      </c>
      <c r="N9" s="857">
        <f t="shared" si="3"/>
        <v>0</v>
      </c>
      <c r="O9" s="734">
        <f t="shared" si="3"/>
        <v>0</v>
      </c>
      <c r="P9" s="856">
        <f t="shared" si="3"/>
        <v>316</v>
      </c>
      <c r="Q9" s="857">
        <f t="shared" si="3"/>
        <v>0</v>
      </c>
      <c r="R9" s="858">
        <f t="shared" si="3"/>
        <v>0</v>
      </c>
      <c r="S9" s="856">
        <f t="shared" si="3"/>
        <v>248</v>
      </c>
      <c r="T9" s="856">
        <f t="shared" si="3"/>
        <v>0</v>
      </c>
      <c r="U9" s="859">
        <f t="shared" si="3"/>
        <v>0</v>
      </c>
      <c r="V9" s="860">
        <f t="shared" si="3"/>
        <v>208</v>
      </c>
      <c r="W9" s="857">
        <f t="shared" si="3"/>
        <v>0</v>
      </c>
      <c r="X9" s="734">
        <f t="shared" si="3"/>
        <v>0</v>
      </c>
      <c r="Y9" s="860">
        <f t="shared" si="3"/>
        <v>206</v>
      </c>
      <c r="Z9" s="856">
        <f t="shared" si="3"/>
        <v>0</v>
      </c>
      <c r="AA9" s="615">
        <f t="shared" si="3"/>
        <v>40</v>
      </c>
      <c r="AB9" s="859">
        <f t="shared" si="3"/>
        <v>166</v>
      </c>
      <c r="AC9" s="857">
        <f t="shared" si="3"/>
        <v>0</v>
      </c>
      <c r="AD9" s="734">
        <f t="shared" si="3"/>
        <v>0</v>
      </c>
      <c r="AE9" s="856">
        <f t="shared" si="3"/>
        <v>88</v>
      </c>
      <c r="AF9" s="857">
        <f t="shared" si="3"/>
        <v>0</v>
      </c>
      <c r="AG9" s="734">
        <f t="shared" si="3"/>
        <v>16</v>
      </c>
      <c r="AH9" s="856">
        <f t="shared" si="3"/>
        <v>32</v>
      </c>
      <c r="AI9" s="857">
        <f t="shared" si="3"/>
        <v>0</v>
      </c>
      <c r="AJ9" s="734">
        <f t="shared" si="3"/>
        <v>0</v>
      </c>
      <c r="AK9" s="466">
        <f>J9-M9-P9-S9-V9-Y9</f>
        <v>286</v>
      </c>
      <c r="AL9" s="461"/>
      <c r="AM9" s="461"/>
      <c r="AN9" s="461"/>
      <c r="AO9" s="461"/>
      <c r="AP9" s="461"/>
      <c r="AQ9" s="462"/>
      <c r="AS9" s="477"/>
      <c r="AT9" s="477"/>
    </row>
    <row r="10" spans="1:43" ht="15.75" customHeight="1" thickBot="1">
      <c r="A10" s="730" t="s">
        <v>285</v>
      </c>
      <c r="B10" s="812" t="s">
        <v>118</v>
      </c>
      <c r="C10" s="1199" t="s">
        <v>405</v>
      </c>
      <c r="D10" s="620"/>
      <c r="E10" s="621">
        <v>12</v>
      </c>
      <c r="F10" s="766">
        <f aca="true" t="shared" si="4" ref="F10:F20">H10+E10</f>
        <v>126</v>
      </c>
      <c r="G10" s="501"/>
      <c r="H10" s="620">
        <f>K10+L10</f>
        <v>114</v>
      </c>
      <c r="I10" s="502"/>
      <c r="J10" s="758">
        <f>K10+L10</f>
        <v>114</v>
      </c>
      <c r="K10" s="623">
        <v>114</v>
      </c>
      <c r="L10" s="861"/>
      <c r="M10" s="862">
        <v>18</v>
      </c>
      <c r="N10" s="862"/>
      <c r="O10" s="502"/>
      <c r="P10" s="864">
        <v>22</v>
      </c>
      <c r="Q10" s="862"/>
      <c r="R10" s="863"/>
      <c r="S10" s="864">
        <v>18</v>
      </c>
      <c r="T10" s="864"/>
      <c r="U10" s="502"/>
      <c r="V10" s="865">
        <v>32</v>
      </c>
      <c r="W10" s="866"/>
      <c r="X10" s="538"/>
      <c r="Y10" s="865">
        <v>24</v>
      </c>
      <c r="Z10" s="867"/>
      <c r="AA10" s="638">
        <v>12</v>
      </c>
      <c r="AB10" s="642"/>
      <c r="AC10" s="868"/>
      <c r="AD10" s="638"/>
      <c r="AE10" s="869"/>
      <c r="AF10" s="868"/>
      <c r="AG10" s="638"/>
      <c r="AH10" s="869"/>
      <c r="AI10" s="868"/>
      <c r="AJ10" s="638"/>
      <c r="AK10" s="466"/>
      <c r="AL10" s="461"/>
      <c r="AM10" s="461"/>
      <c r="AN10" s="461"/>
      <c r="AO10" s="461"/>
      <c r="AP10" s="461"/>
      <c r="AQ10" s="462"/>
    </row>
    <row r="11" spans="1:43" ht="12">
      <c r="A11" s="715" t="s">
        <v>286</v>
      </c>
      <c r="B11" s="813" t="s">
        <v>120</v>
      </c>
      <c r="C11" s="1320"/>
      <c r="D11" s="490"/>
      <c r="E11" s="490"/>
      <c r="F11" s="767">
        <f t="shared" si="4"/>
        <v>170</v>
      </c>
      <c r="G11" s="488"/>
      <c r="H11" s="620">
        <f aca="true" t="shared" si="5" ref="H11:H20">K11+L11</f>
        <v>170</v>
      </c>
      <c r="I11" s="517"/>
      <c r="J11" s="584">
        <f aca="true" t="shared" si="6" ref="J11:J20">K11+L11</f>
        <v>170</v>
      </c>
      <c r="K11" s="488">
        <v>152</v>
      </c>
      <c r="L11" s="469">
        <v>18</v>
      </c>
      <c r="M11" s="1011">
        <v>34</v>
      </c>
      <c r="N11" s="888"/>
      <c r="O11" s="517"/>
      <c r="P11" s="872">
        <v>44</v>
      </c>
      <c r="Q11" s="870"/>
      <c r="R11" s="871"/>
      <c r="S11" s="872">
        <v>34</v>
      </c>
      <c r="T11" s="873"/>
      <c r="U11" s="517"/>
      <c r="V11" s="874">
        <v>34</v>
      </c>
      <c r="W11" s="875"/>
      <c r="X11" s="623"/>
      <c r="Y11" s="876">
        <v>24</v>
      </c>
      <c r="Z11" s="872"/>
      <c r="AA11" s="488"/>
      <c r="AB11" s="646"/>
      <c r="AC11" s="877"/>
      <c r="AD11" s="878"/>
      <c r="AE11" s="879"/>
      <c r="AF11" s="877"/>
      <c r="AG11" s="878"/>
      <c r="AH11" s="879"/>
      <c r="AI11" s="877"/>
      <c r="AJ11" s="878"/>
      <c r="AK11" s="466">
        <f aca="true" t="shared" si="7" ref="AK11:AK25">J11-M11-P11-S11-V11-Y11</f>
        <v>0</v>
      </c>
      <c r="AL11" s="461">
        <v>28</v>
      </c>
      <c r="AM11" s="461">
        <v>32</v>
      </c>
      <c r="AN11" s="461">
        <v>24</v>
      </c>
      <c r="AO11" s="461">
        <v>28</v>
      </c>
      <c r="AP11" s="461">
        <v>14</v>
      </c>
      <c r="AQ11" s="461">
        <f aca="true" t="shared" si="8" ref="AQ11:AQ25">SUM(AL11:AP11)</f>
        <v>126</v>
      </c>
    </row>
    <row r="12" spans="1:43" ht="14.25" customHeight="1">
      <c r="A12" s="716" t="s">
        <v>287</v>
      </c>
      <c r="B12" s="626" t="s">
        <v>122</v>
      </c>
      <c r="C12" s="471">
        <v>5</v>
      </c>
      <c r="D12" s="472"/>
      <c r="E12" s="627">
        <v>12</v>
      </c>
      <c r="F12" s="768">
        <f t="shared" si="4"/>
        <v>184</v>
      </c>
      <c r="G12" s="489"/>
      <c r="H12" s="620">
        <f t="shared" si="5"/>
        <v>172</v>
      </c>
      <c r="I12" s="517"/>
      <c r="J12" s="584">
        <f t="shared" si="6"/>
        <v>172</v>
      </c>
      <c r="K12" s="489"/>
      <c r="L12" s="473">
        <v>172</v>
      </c>
      <c r="M12" s="900">
        <v>34</v>
      </c>
      <c r="N12" s="888"/>
      <c r="O12" s="517"/>
      <c r="P12" s="882">
        <v>44</v>
      </c>
      <c r="Q12" s="880"/>
      <c r="R12" s="881"/>
      <c r="S12" s="882">
        <v>34</v>
      </c>
      <c r="T12" s="873"/>
      <c r="U12" s="517"/>
      <c r="V12" s="873">
        <v>34</v>
      </c>
      <c r="W12" s="883"/>
      <c r="X12" s="512"/>
      <c r="Y12" s="884">
        <v>26</v>
      </c>
      <c r="Z12" s="882"/>
      <c r="AA12" s="885">
        <v>12</v>
      </c>
      <c r="AB12" s="880"/>
      <c r="AC12" s="886"/>
      <c r="AD12" s="885"/>
      <c r="AE12" s="887"/>
      <c r="AF12" s="886"/>
      <c r="AG12" s="885"/>
      <c r="AH12" s="887"/>
      <c r="AI12" s="886"/>
      <c r="AJ12" s="885"/>
      <c r="AK12" s="466">
        <f t="shared" si="7"/>
        <v>0</v>
      </c>
      <c r="AL12" s="461">
        <v>23</v>
      </c>
      <c r="AM12" s="461">
        <v>28</v>
      </c>
      <c r="AN12" s="461">
        <v>24</v>
      </c>
      <c r="AO12" s="461">
        <v>28</v>
      </c>
      <c r="AP12" s="461"/>
      <c r="AQ12" s="461">
        <f t="shared" si="8"/>
        <v>103</v>
      </c>
    </row>
    <row r="13" spans="1:43" ht="22.5" customHeight="1">
      <c r="A13" s="625" t="s">
        <v>288</v>
      </c>
      <c r="B13" s="814" t="s">
        <v>476</v>
      </c>
      <c r="C13" s="471">
        <v>5</v>
      </c>
      <c r="D13" s="472"/>
      <c r="E13" s="472">
        <v>16</v>
      </c>
      <c r="F13" s="769">
        <f t="shared" si="4"/>
        <v>246</v>
      </c>
      <c r="G13" s="473"/>
      <c r="H13" s="620">
        <f t="shared" si="5"/>
        <v>230</v>
      </c>
      <c r="I13" s="517"/>
      <c r="J13" s="584">
        <f t="shared" si="6"/>
        <v>230</v>
      </c>
      <c r="K13" s="488">
        <v>96</v>
      </c>
      <c r="L13" s="469">
        <v>134</v>
      </c>
      <c r="M13" s="1011">
        <v>34</v>
      </c>
      <c r="N13" s="888"/>
      <c r="O13" s="517"/>
      <c r="P13" s="872">
        <v>44</v>
      </c>
      <c r="Q13" s="870"/>
      <c r="R13" s="871"/>
      <c r="S13" s="872">
        <v>68</v>
      </c>
      <c r="T13" s="873"/>
      <c r="U13" s="517"/>
      <c r="V13" s="873">
        <v>48</v>
      </c>
      <c r="W13" s="888"/>
      <c r="X13" s="517"/>
      <c r="Y13" s="884">
        <v>36</v>
      </c>
      <c r="Z13" s="882"/>
      <c r="AA13" s="885">
        <v>16</v>
      </c>
      <c r="AB13" s="889"/>
      <c r="AC13" s="886"/>
      <c r="AD13" s="885"/>
      <c r="AE13" s="887"/>
      <c r="AF13" s="886"/>
      <c r="AG13" s="885"/>
      <c r="AH13" s="887"/>
      <c r="AI13" s="886"/>
      <c r="AJ13" s="885"/>
      <c r="AK13" s="466">
        <f t="shared" si="7"/>
        <v>0</v>
      </c>
      <c r="AL13" s="461">
        <v>28</v>
      </c>
      <c r="AM13" s="461">
        <v>32</v>
      </c>
      <c r="AN13" s="461">
        <v>24</v>
      </c>
      <c r="AO13" s="461">
        <v>28</v>
      </c>
      <c r="AP13" s="461">
        <v>14</v>
      </c>
      <c r="AQ13" s="461">
        <f t="shared" si="8"/>
        <v>126</v>
      </c>
    </row>
    <row r="14" spans="1:43" ht="13.5" customHeight="1">
      <c r="A14" s="625" t="s">
        <v>289</v>
      </c>
      <c r="B14" s="626" t="s">
        <v>124</v>
      </c>
      <c r="C14" s="471"/>
      <c r="D14" s="472" t="s">
        <v>444</v>
      </c>
      <c r="E14" s="472"/>
      <c r="F14" s="768">
        <f t="shared" si="4"/>
        <v>170</v>
      </c>
      <c r="G14" s="473"/>
      <c r="H14" s="620">
        <f t="shared" si="5"/>
        <v>170</v>
      </c>
      <c r="I14" s="517"/>
      <c r="J14" s="584">
        <f t="shared" si="6"/>
        <v>170</v>
      </c>
      <c r="K14" s="489">
        <v>170</v>
      </c>
      <c r="L14" s="473"/>
      <c r="M14" s="900">
        <v>34</v>
      </c>
      <c r="N14" s="883"/>
      <c r="O14" s="512"/>
      <c r="P14" s="882">
        <v>44</v>
      </c>
      <c r="Q14" s="880"/>
      <c r="R14" s="881"/>
      <c r="S14" s="882">
        <v>34</v>
      </c>
      <c r="T14" s="873"/>
      <c r="U14" s="517"/>
      <c r="V14" s="890">
        <v>32</v>
      </c>
      <c r="W14" s="883"/>
      <c r="X14" s="512"/>
      <c r="Y14" s="891">
        <v>26</v>
      </c>
      <c r="Z14" s="892"/>
      <c r="AA14" s="630"/>
      <c r="AB14" s="893"/>
      <c r="AC14" s="894"/>
      <c r="AD14" s="895"/>
      <c r="AE14" s="887"/>
      <c r="AF14" s="886"/>
      <c r="AG14" s="885"/>
      <c r="AH14" s="887"/>
      <c r="AI14" s="886"/>
      <c r="AJ14" s="885"/>
      <c r="AK14" s="466">
        <f t="shared" si="7"/>
        <v>0</v>
      </c>
      <c r="AL14" s="461">
        <v>18</v>
      </c>
      <c r="AM14" s="461">
        <v>10</v>
      </c>
      <c r="AN14" s="461">
        <v>28</v>
      </c>
      <c r="AO14" s="461">
        <v>24</v>
      </c>
      <c r="AP14" s="461"/>
      <c r="AQ14" s="461">
        <f t="shared" si="8"/>
        <v>80</v>
      </c>
    </row>
    <row r="15" spans="1:43" ht="13.5" customHeight="1">
      <c r="A15" s="624" t="s">
        <v>290</v>
      </c>
      <c r="B15" s="626" t="s">
        <v>142</v>
      </c>
      <c r="C15" s="471"/>
      <c r="D15" s="472">
        <v>6</v>
      </c>
      <c r="E15" s="472"/>
      <c r="F15" s="769">
        <f t="shared" si="4"/>
        <v>170</v>
      </c>
      <c r="G15" s="487"/>
      <c r="H15" s="541">
        <f t="shared" si="5"/>
        <v>170</v>
      </c>
      <c r="I15" s="517"/>
      <c r="J15" s="584">
        <f t="shared" si="6"/>
        <v>170</v>
      </c>
      <c r="K15" s="489"/>
      <c r="L15" s="473">
        <v>170</v>
      </c>
      <c r="M15" s="900">
        <v>34</v>
      </c>
      <c r="N15" s="888"/>
      <c r="O15" s="517"/>
      <c r="P15" s="882">
        <v>38</v>
      </c>
      <c r="Q15" s="880"/>
      <c r="R15" s="881"/>
      <c r="S15" s="882">
        <v>28</v>
      </c>
      <c r="T15" s="873"/>
      <c r="U15" s="517"/>
      <c r="V15" s="873">
        <v>28</v>
      </c>
      <c r="W15" s="888"/>
      <c r="X15" s="517"/>
      <c r="Y15" s="896">
        <v>18</v>
      </c>
      <c r="Z15" s="873"/>
      <c r="AA15" s="517"/>
      <c r="AB15" s="897">
        <v>24</v>
      </c>
      <c r="AC15" s="888"/>
      <c r="AD15" s="517"/>
      <c r="AE15" s="887"/>
      <c r="AF15" s="886"/>
      <c r="AG15" s="885"/>
      <c r="AH15" s="887"/>
      <c r="AI15" s="886"/>
      <c r="AJ15" s="885"/>
      <c r="AK15" s="466">
        <f t="shared" si="7"/>
        <v>24</v>
      </c>
      <c r="AL15" s="461">
        <v>23</v>
      </c>
      <c r="AM15" s="461">
        <v>28</v>
      </c>
      <c r="AN15" s="461">
        <v>24</v>
      </c>
      <c r="AO15" s="461">
        <v>16</v>
      </c>
      <c r="AP15" s="461"/>
      <c r="AQ15" s="461">
        <f t="shared" si="8"/>
        <v>91</v>
      </c>
    </row>
    <row r="16" spans="1:43" ht="13.5" customHeight="1">
      <c r="A16" s="624" t="s">
        <v>291</v>
      </c>
      <c r="B16" s="626" t="s">
        <v>144</v>
      </c>
      <c r="C16" s="471"/>
      <c r="D16" s="472">
        <v>2</v>
      </c>
      <c r="E16" s="472"/>
      <c r="F16" s="768">
        <f t="shared" si="4"/>
        <v>72</v>
      </c>
      <c r="G16" s="473"/>
      <c r="H16" s="620">
        <f t="shared" si="5"/>
        <v>72</v>
      </c>
      <c r="I16" s="517"/>
      <c r="J16" s="584">
        <f t="shared" si="6"/>
        <v>72</v>
      </c>
      <c r="K16" s="489">
        <v>72</v>
      </c>
      <c r="L16" s="473"/>
      <c r="M16" s="900">
        <v>34</v>
      </c>
      <c r="N16" s="862"/>
      <c r="O16" s="512"/>
      <c r="P16" s="892">
        <v>38</v>
      </c>
      <c r="Q16" s="880"/>
      <c r="R16" s="881"/>
      <c r="S16" s="882"/>
      <c r="T16" s="873"/>
      <c r="U16" s="517"/>
      <c r="V16" s="864"/>
      <c r="W16" s="883"/>
      <c r="X16" s="512"/>
      <c r="Y16" s="898"/>
      <c r="Z16" s="879"/>
      <c r="AA16" s="878"/>
      <c r="AB16" s="646"/>
      <c r="AC16" s="877"/>
      <c r="AD16" s="878"/>
      <c r="AE16" s="887"/>
      <c r="AF16" s="886"/>
      <c r="AG16" s="885"/>
      <c r="AH16" s="887"/>
      <c r="AI16" s="886"/>
      <c r="AJ16" s="885"/>
      <c r="AK16" s="466">
        <f t="shared" si="7"/>
        <v>0</v>
      </c>
      <c r="AL16" s="461"/>
      <c r="AM16" s="461"/>
      <c r="AN16" s="461">
        <v>34</v>
      </c>
      <c r="AO16" s="461"/>
      <c r="AP16" s="461"/>
      <c r="AQ16" s="461">
        <f t="shared" si="8"/>
        <v>34</v>
      </c>
    </row>
    <row r="17" spans="1:43" ht="13.5" customHeight="1">
      <c r="A17" s="624" t="s">
        <v>292</v>
      </c>
      <c r="B17" s="814" t="s">
        <v>134</v>
      </c>
      <c r="C17" s="471"/>
      <c r="D17" s="472">
        <v>3</v>
      </c>
      <c r="E17" s="472"/>
      <c r="F17" s="768">
        <f t="shared" si="4"/>
        <v>108</v>
      </c>
      <c r="G17" s="473"/>
      <c r="H17" s="620">
        <f t="shared" si="5"/>
        <v>108</v>
      </c>
      <c r="I17" s="517"/>
      <c r="J17" s="584">
        <f t="shared" si="6"/>
        <v>108</v>
      </c>
      <c r="K17" s="489">
        <v>108</v>
      </c>
      <c r="L17" s="473"/>
      <c r="M17" s="900">
        <v>34</v>
      </c>
      <c r="N17" s="888"/>
      <c r="O17" s="517"/>
      <c r="P17" s="873">
        <v>42</v>
      </c>
      <c r="Q17" s="880"/>
      <c r="R17" s="881"/>
      <c r="S17" s="882">
        <v>32</v>
      </c>
      <c r="T17" s="873"/>
      <c r="U17" s="517"/>
      <c r="V17" s="896"/>
      <c r="W17" s="888"/>
      <c r="X17" s="517"/>
      <c r="Y17" s="899"/>
      <c r="Z17" s="887"/>
      <c r="AA17" s="885"/>
      <c r="AB17" s="889"/>
      <c r="AC17" s="886"/>
      <c r="AD17" s="885"/>
      <c r="AE17" s="887"/>
      <c r="AF17" s="886"/>
      <c r="AG17" s="885"/>
      <c r="AH17" s="887"/>
      <c r="AI17" s="886"/>
      <c r="AJ17" s="885"/>
      <c r="AK17" s="466">
        <f t="shared" si="7"/>
        <v>0</v>
      </c>
      <c r="AL17" s="461">
        <v>23</v>
      </c>
      <c r="AM17" s="461">
        <v>10</v>
      </c>
      <c r="AN17" s="461">
        <v>28</v>
      </c>
      <c r="AO17" s="461">
        <v>32</v>
      </c>
      <c r="AP17" s="461"/>
      <c r="AQ17" s="461">
        <f t="shared" si="8"/>
        <v>93</v>
      </c>
    </row>
    <row r="18" spans="1:43" ht="15.75" customHeight="1">
      <c r="A18" s="624" t="s">
        <v>293</v>
      </c>
      <c r="B18" s="626" t="s">
        <v>351</v>
      </c>
      <c r="C18" s="471">
        <v>7</v>
      </c>
      <c r="D18" s="472"/>
      <c r="E18" s="472">
        <v>16</v>
      </c>
      <c r="F18" s="770">
        <f t="shared" si="4"/>
        <v>186</v>
      </c>
      <c r="G18" s="476"/>
      <c r="H18" s="620">
        <f t="shared" si="5"/>
        <v>170</v>
      </c>
      <c r="I18" s="517"/>
      <c r="J18" s="584">
        <f t="shared" si="6"/>
        <v>170</v>
      </c>
      <c r="K18" s="489">
        <v>170</v>
      </c>
      <c r="L18" s="473"/>
      <c r="M18" s="900"/>
      <c r="N18" s="888"/>
      <c r="O18" s="517"/>
      <c r="P18" s="872"/>
      <c r="Q18" s="880"/>
      <c r="R18" s="881"/>
      <c r="S18" s="882"/>
      <c r="T18" s="873"/>
      <c r="U18" s="517"/>
      <c r="V18" s="896"/>
      <c r="W18" s="888"/>
      <c r="X18" s="517"/>
      <c r="Y18" s="884">
        <v>52</v>
      </c>
      <c r="Z18" s="882"/>
      <c r="AA18" s="489"/>
      <c r="AB18" s="880">
        <v>70</v>
      </c>
      <c r="AC18" s="901"/>
      <c r="AD18" s="885"/>
      <c r="AE18" s="882">
        <v>48</v>
      </c>
      <c r="AF18" s="901"/>
      <c r="AG18" s="885">
        <v>16</v>
      </c>
      <c r="AH18" s="882"/>
      <c r="AI18" s="901"/>
      <c r="AJ18" s="885"/>
      <c r="AK18" s="466">
        <f t="shared" si="7"/>
        <v>118</v>
      </c>
      <c r="AL18" s="461">
        <v>23</v>
      </c>
      <c r="AM18" s="461">
        <v>10</v>
      </c>
      <c r="AN18" s="461">
        <v>28</v>
      </c>
      <c r="AO18" s="461">
        <v>28</v>
      </c>
      <c r="AP18" s="461"/>
      <c r="AQ18" s="461">
        <f t="shared" si="8"/>
        <v>89</v>
      </c>
    </row>
    <row r="19" spans="1:43" ht="12.75" customHeight="1">
      <c r="A19" s="624" t="s">
        <v>294</v>
      </c>
      <c r="B19" s="626" t="s">
        <v>132</v>
      </c>
      <c r="C19" s="471"/>
      <c r="D19" s="472">
        <v>8</v>
      </c>
      <c r="E19" s="627"/>
      <c r="F19" s="771">
        <f t="shared" si="4"/>
        <v>72</v>
      </c>
      <c r="G19" s="775"/>
      <c r="H19" s="620">
        <f t="shared" si="5"/>
        <v>72</v>
      </c>
      <c r="I19" s="517"/>
      <c r="J19" s="584">
        <f t="shared" si="6"/>
        <v>72</v>
      </c>
      <c r="K19" s="489">
        <v>64</v>
      </c>
      <c r="L19" s="473">
        <v>8</v>
      </c>
      <c r="M19" s="900"/>
      <c r="N19" s="888"/>
      <c r="O19" s="517"/>
      <c r="P19" s="882"/>
      <c r="Q19" s="880"/>
      <c r="R19" s="881"/>
      <c r="S19" s="882"/>
      <c r="T19" s="873"/>
      <c r="U19" s="517"/>
      <c r="V19" s="873"/>
      <c r="W19" s="862"/>
      <c r="X19" s="502"/>
      <c r="Y19" s="902"/>
      <c r="Z19" s="903"/>
      <c r="AA19" s="895"/>
      <c r="AB19" s="889"/>
      <c r="AC19" s="886"/>
      <c r="AD19" s="885"/>
      <c r="AE19" s="882">
        <v>40</v>
      </c>
      <c r="AF19" s="901"/>
      <c r="AG19" s="489"/>
      <c r="AH19" s="882">
        <v>32</v>
      </c>
      <c r="AI19" s="901"/>
      <c r="AJ19" s="489"/>
      <c r="AK19" s="466">
        <f t="shared" si="7"/>
        <v>72</v>
      </c>
      <c r="AL19" s="461">
        <v>18</v>
      </c>
      <c r="AM19" s="461">
        <v>18</v>
      </c>
      <c r="AN19" s="461"/>
      <c r="AO19" s="461"/>
      <c r="AP19" s="461"/>
      <c r="AQ19" s="461">
        <f t="shared" si="8"/>
        <v>36</v>
      </c>
    </row>
    <row r="20" spans="1:43" ht="12" thickBot="1">
      <c r="A20" s="628" t="s">
        <v>347</v>
      </c>
      <c r="B20" s="629" t="s">
        <v>140</v>
      </c>
      <c r="C20" s="474"/>
      <c r="D20" s="475">
        <v>6</v>
      </c>
      <c r="E20" s="475"/>
      <c r="F20" s="765">
        <f t="shared" si="4"/>
        <v>72</v>
      </c>
      <c r="G20" s="776"/>
      <c r="H20" s="609">
        <f t="shared" si="5"/>
        <v>72</v>
      </c>
      <c r="I20" s="504"/>
      <c r="J20" s="587">
        <f t="shared" si="6"/>
        <v>72</v>
      </c>
      <c r="K20" s="630">
        <v>72</v>
      </c>
      <c r="L20" s="476"/>
      <c r="M20" s="904"/>
      <c r="N20" s="883"/>
      <c r="O20" s="512"/>
      <c r="P20" s="882"/>
      <c r="Q20" s="905"/>
      <c r="R20" s="906"/>
      <c r="S20" s="907"/>
      <c r="T20" s="908"/>
      <c r="U20" s="513"/>
      <c r="V20" s="909"/>
      <c r="W20" s="910"/>
      <c r="X20" s="512"/>
      <c r="Y20" s="911"/>
      <c r="Z20" s="912"/>
      <c r="AA20" s="737"/>
      <c r="AB20" s="913">
        <v>72</v>
      </c>
      <c r="AC20" s="914"/>
      <c r="AD20" s="915"/>
      <c r="AE20" s="916"/>
      <c r="AF20" s="917"/>
      <c r="AG20" s="918"/>
      <c r="AH20" s="919"/>
      <c r="AI20" s="917"/>
      <c r="AJ20" s="918"/>
      <c r="AK20" s="466">
        <f t="shared" si="7"/>
        <v>72</v>
      </c>
      <c r="AL20" s="461">
        <v>18</v>
      </c>
      <c r="AM20" s="461">
        <v>18</v>
      </c>
      <c r="AN20" s="461"/>
      <c r="AO20" s="461"/>
      <c r="AP20" s="461"/>
      <c r="AQ20" s="461">
        <f t="shared" si="8"/>
        <v>36</v>
      </c>
    </row>
    <row r="21" spans="1:43" ht="12" thickBot="1">
      <c r="A21" s="631" t="s">
        <v>295</v>
      </c>
      <c r="B21" s="605" t="s">
        <v>296</v>
      </c>
      <c r="C21" s="449">
        <v>1</v>
      </c>
      <c r="D21" s="632">
        <v>2</v>
      </c>
      <c r="E21" s="632">
        <f>SUM(E22:E24)</f>
        <v>12</v>
      </c>
      <c r="F21" s="633">
        <f>E21+H21</f>
        <v>364</v>
      </c>
      <c r="G21" s="674">
        <v>0</v>
      </c>
      <c r="H21" s="586">
        <f>I21+J21</f>
        <v>352</v>
      </c>
      <c r="I21" s="638">
        <f aca="true" t="shared" si="9" ref="I21:R21">I22+I23+I24</f>
        <v>0</v>
      </c>
      <c r="J21" s="586">
        <f t="shared" si="9"/>
        <v>352</v>
      </c>
      <c r="K21" s="638">
        <f t="shared" si="9"/>
        <v>292</v>
      </c>
      <c r="L21" s="521">
        <f t="shared" si="9"/>
        <v>60</v>
      </c>
      <c r="M21" s="920">
        <f t="shared" si="9"/>
        <v>152</v>
      </c>
      <c r="N21" s="868">
        <f t="shared" si="9"/>
        <v>0</v>
      </c>
      <c r="O21" s="638">
        <f t="shared" si="9"/>
        <v>0</v>
      </c>
      <c r="P21" s="921">
        <f t="shared" si="9"/>
        <v>124</v>
      </c>
      <c r="Q21" s="852">
        <f t="shared" si="9"/>
        <v>0</v>
      </c>
      <c r="R21" s="922">
        <f t="shared" si="9"/>
        <v>0</v>
      </c>
      <c r="S21" s="847">
        <f>S22+S23+S24</f>
        <v>34</v>
      </c>
      <c r="T21" s="847">
        <f>T22+T23+T24</f>
        <v>0</v>
      </c>
      <c r="U21" s="847">
        <f>U22+U23+U24</f>
        <v>0</v>
      </c>
      <c r="V21" s="923">
        <f aca="true" t="shared" si="10" ref="V21:AJ21">V22+V23+V24</f>
        <v>42</v>
      </c>
      <c r="W21" s="868">
        <f t="shared" si="10"/>
        <v>0</v>
      </c>
      <c r="X21" s="638">
        <f t="shared" si="10"/>
        <v>12</v>
      </c>
      <c r="Y21" s="924">
        <f t="shared" si="10"/>
        <v>0</v>
      </c>
      <c r="Z21" s="847">
        <f t="shared" si="10"/>
        <v>0</v>
      </c>
      <c r="AA21" s="925">
        <f t="shared" si="10"/>
        <v>0</v>
      </c>
      <c r="AB21" s="926">
        <f t="shared" si="10"/>
        <v>0</v>
      </c>
      <c r="AC21" s="927">
        <f t="shared" si="10"/>
        <v>0</v>
      </c>
      <c r="AD21" s="925">
        <f t="shared" si="10"/>
        <v>0</v>
      </c>
      <c r="AE21" s="847">
        <f t="shared" si="10"/>
        <v>0</v>
      </c>
      <c r="AF21" s="928">
        <f t="shared" si="10"/>
        <v>0</v>
      </c>
      <c r="AG21" s="925">
        <f t="shared" si="10"/>
        <v>0</v>
      </c>
      <c r="AH21" s="847">
        <f t="shared" si="10"/>
        <v>0</v>
      </c>
      <c r="AI21" s="927">
        <f t="shared" si="10"/>
        <v>0</v>
      </c>
      <c r="AJ21" s="925">
        <f t="shared" si="10"/>
        <v>0</v>
      </c>
      <c r="AK21" s="466">
        <f t="shared" si="7"/>
        <v>0</v>
      </c>
      <c r="AL21" s="461"/>
      <c r="AM21" s="461"/>
      <c r="AN21" s="461"/>
      <c r="AO21" s="461"/>
      <c r="AP21" s="461"/>
      <c r="AQ21" s="461">
        <f t="shared" si="8"/>
        <v>0</v>
      </c>
    </row>
    <row r="22" spans="1:44" ht="12">
      <c r="A22" s="634" t="s">
        <v>297</v>
      </c>
      <c r="B22" s="814" t="s">
        <v>298</v>
      </c>
      <c r="C22" s="468"/>
      <c r="D22" s="635">
        <v>2</v>
      </c>
      <c r="E22" s="635"/>
      <c r="F22" s="491">
        <f aca="true" t="shared" si="11" ref="F22:F32">E22+H22</f>
        <v>112</v>
      </c>
      <c r="G22" s="772"/>
      <c r="H22" s="738">
        <f>K22+L22</f>
        <v>112</v>
      </c>
      <c r="I22" s="502"/>
      <c r="J22" s="584">
        <f>K22+L22</f>
        <v>112</v>
      </c>
      <c r="K22" s="502">
        <v>52</v>
      </c>
      <c r="L22" s="469">
        <v>60</v>
      </c>
      <c r="M22" s="1011">
        <v>50</v>
      </c>
      <c r="N22" s="862"/>
      <c r="O22" s="1014"/>
      <c r="P22" s="872">
        <v>62</v>
      </c>
      <c r="Q22" s="929"/>
      <c r="R22" s="871"/>
      <c r="S22" s="930"/>
      <c r="T22" s="864"/>
      <c r="U22" s="502"/>
      <c r="V22" s="874"/>
      <c r="W22" s="888"/>
      <c r="X22" s="517"/>
      <c r="Y22" s="931"/>
      <c r="Z22" s="879"/>
      <c r="AA22" s="878"/>
      <c r="AB22" s="646"/>
      <c r="AC22" s="877"/>
      <c r="AD22" s="878"/>
      <c r="AE22" s="879"/>
      <c r="AF22" s="877"/>
      <c r="AG22" s="878"/>
      <c r="AH22" s="879"/>
      <c r="AI22" s="877"/>
      <c r="AJ22" s="878"/>
      <c r="AK22" s="466">
        <f t="shared" si="7"/>
        <v>0</v>
      </c>
      <c r="AL22" s="461">
        <v>28</v>
      </c>
      <c r="AM22" s="461">
        <v>28</v>
      </c>
      <c r="AN22" s="461"/>
      <c r="AO22" s="461"/>
      <c r="AP22" s="461"/>
      <c r="AQ22" s="485">
        <f t="shared" si="8"/>
        <v>56</v>
      </c>
      <c r="AR22" s="486"/>
    </row>
    <row r="23" spans="1:44" ht="12">
      <c r="A23" s="636" t="s">
        <v>299</v>
      </c>
      <c r="B23" s="814" t="s">
        <v>136</v>
      </c>
      <c r="C23" s="471">
        <v>4</v>
      </c>
      <c r="D23" s="472"/>
      <c r="E23" s="472">
        <v>12</v>
      </c>
      <c r="F23" s="773">
        <f t="shared" si="11"/>
        <v>184</v>
      </c>
      <c r="G23" s="469"/>
      <c r="H23" s="738">
        <f>K23+L23</f>
        <v>172</v>
      </c>
      <c r="I23" s="517"/>
      <c r="J23" s="584">
        <f>K23+L23</f>
        <v>172</v>
      </c>
      <c r="K23" s="517">
        <v>172</v>
      </c>
      <c r="L23" s="473"/>
      <c r="M23" s="900">
        <v>34</v>
      </c>
      <c r="N23" s="888"/>
      <c r="O23" s="517"/>
      <c r="P23" s="882">
        <v>62</v>
      </c>
      <c r="Q23" s="880"/>
      <c r="R23" s="881"/>
      <c r="S23" s="882">
        <v>34</v>
      </c>
      <c r="T23" s="873"/>
      <c r="U23" s="517"/>
      <c r="V23" s="896">
        <v>42</v>
      </c>
      <c r="W23" s="888"/>
      <c r="X23" s="537">
        <v>12</v>
      </c>
      <c r="Y23" s="887"/>
      <c r="Z23" s="887"/>
      <c r="AA23" s="885"/>
      <c r="AB23" s="889"/>
      <c r="AC23" s="886"/>
      <c r="AD23" s="885"/>
      <c r="AE23" s="887"/>
      <c r="AF23" s="886"/>
      <c r="AG23" s="885"/>
      <c r="AH23" s="887"/>
      <c r="AI23" s="886"/>
      <c r="AJ23" s="885"/>
      <c r="AK23" s="466">
        <f t="shared" si="7"/>
        <v>0</v>
      </c>
      <c r="AL23" s="461">
        <v>28</v>
      </c>
      <c r="AM23" s="461">
        <v>28</v>
      </c>
      <c r="AN23" s="461"/>
      <c r="AO23" s="461"/>
      <c r="AP23" s="461"/>
      <c r="AQ23" s="485">
        <f t="shared" si="8"/>
        <v>56</v>
      </c>
      <c r="AR23" s="486"/>
    </row>
    <row r="24" spans="1:44" ht="12" thickBot="1">
      <c r="A24" s="637" t="s">
        <v>300</v>
      </c>
      <c r="B24" s="629" t="s">
        <v>138</v>
      </c>
      <c r="C24" s="474"/>
      <c r="D24" s="475">
        <v>1</v>
      </c>
      <c r="E24" s="475"/>
      <c r="F24" s="660">
        <f t="shared" si="11"/>
        <v>68</v>
      </c>
      <c r="G24" s="476"/>
      <c r="H24" s="738">
        <f>K24+L24</f>
        <v>68</v>
      </c>
      <c r="I24" s="504"/>
      <c r="J24" s="587">
        <f>K24+L24</f>
        <v>68</v>
      </c>
      <c r="K24" s="504">
        <v>68</v>
      </c>
      <c r="L24" s="476"/>
      <c r="M24" s="1069">
        <v>68</v>
      </c>
      <c r="N24" s="888"/>
      <c r="O24" s="512"/>
      <c r="P24" s="892"/>
      <c r="Q24" s="932"/>
      <c r="R24" s="906"/>
      <c r="S24" s="933"/>
      <c r="T24" s="890"/>
      <c r="U24" s="504"/>
      <c r="V24" s="934"/>
      <c r="W24" s="935"/>
      <c r="X24" s="504"/>
      <c r="Y24" s="892"/>
      <c r="Z24" s="892"/>
      <c r="AA24" s="630"/>
      <c r="AB24" s="893"/>
      <c r="AC24" s="936"/>
      <c r="AD24" s="937"/>
      <c r="AE24" s="938"/>
      <c r="AF24" s="936"/>
      <c r="AG24" s="937"/>
      <c r="AH24" s="938"/>
      <c r="AI24" s="936"/>
      <c r="AJ24" s="937"/>
      <c r="AK24" s="466">
        <f t="shared" si="7"/>
        <v>0</v>
      </c>
      <c r="AL24" s="461"/>
      <c r="AM24" s="461"/>
      <c r="AN24" s="461"/>
      <c r="AO24" s="461">
        <v>28</v>
      </c>
      <c r="AP24" s="461">
        <v>16</v>
      </c>
      <c r="AQ24" s="485">
        <f t="shared" si="8"/>
        <v>44</v>
      </c>
      <c r="AR24" s="486"/>
    </row>
    <row r="25" spans="1:44" ht="12" thickBot="1">
      <c r="A25" s="718" t="s">
        <v>301</v>
      </c>
      <c r="B25" s="726" t="s">
        <v>302</v>
      </c>
      <c r="C25" s="632">
        <v>0</v>
      </c>
      <c r="D25" s="632">
        <v>4</v>
      </c>
      <c r="E25" s="632">
        <f>SUM(E26:E32)</f>
        <v>0</v>
      </c>
      <c r="F25" s="660">
        <f t="shared" si="11"/>
        <v>180</v>
      </c>
      <c r="G25" s="618">
        <f>G32+G26</f>
        <v>0</v>
      </c>
      <c r="H25" s="616">
        <f>SUM(H26:H32)</f>
        <v>180</v>
      </c>
      <c r="I25" s="638">
        <f>I32+I26</f>
        <v>0</v>
      </c>
      <c r="J25" s="586">
        <f>SUM(J26:J32)</f>
        <v>180</v>
      </c>
      <c r="K25" s="638">
        <f>SUM(K26:K32)</f>
        <v>162</v>
      </c>
      <c r="L25" s="638">
        <f>SUM(L26:L32)</f>
        <v>18</v>
      </c>
      <c r="M25" s="856">
        <f aca="true" t="shared" si="12" ref="M25:R25">M32+M26</f>
        <v>34</v>
      </c>
      <c r="N25" s="857">
        <f t="shared" si="12"/>
        <v>0</v>
      </c>
      <c r="O25" s="734">
        <f t="shared" si="12"/>
        <v>0</v>
      </c>
      <c r="P25" s="921">
        <f t="shared" si="12"/>
        <v>0</v>
      </c>
      <c r="Q25" s="852">
        <f t="shared" si="12"/>
        <v>0</v>
      </c>
      <c r="R25" s="922">
        <f t="shared" si="12"/>
        <v>0</v>
      </c>
      <c r="S25" s="856">
        <f>SUM(S26:S32)</f>
        <v>98</v>
      </c>
      <c r="T25" s="856">
        <f>SUM(T26:T32)</f>
        <v>0</v>
      </c>
      <c r="U25" s="856">
        <f>SUM(U26:U32)</f>
        <v>0</v>
      </c>
      <c r="V25" s="923">
        <f aca="true" t="shared" si="13" ref="V25:AA25">V32+V26</f>
        <v>0</v>
      </c>
      <c r="W25" s="868">
        <f t="shared" si="13"/>
        <v>0</v>
      </c>
      <c r="X25" s="638">
        <f t="shared" si="13"/>
        <v>0</v>
      </c>
      <c r="Y25" s="869">
        <f t="shared" si="13"/>
        <v>0</v>
      </c>
      <c r="Z25" s="856">
        <f t="shared" si="13"/>
        <v>0</v>
      </c>
      <c r="AA25" s="615">
        <f t="shared" si="13"/>
        <v>0</v>
      </c>
      <c r="AB25" s="859">
        <f>SUM(AB26:AB32)</f>
        <v>48</v>
      </c>
      <c r="AC25" s="857">
        <f aca="true" t="shared" si="14" ref="AC25:AJ25">AC32+AC26</f>
        <v>0</v>
      </c>
      <c r="AD25" s="615">
        <f t="shared" si="14"/>
        <v>0</v>
      </c>
      <c r="AE25" s="856">
        <f t="shared" si="14"/>
        <v>0</v>
      </c>
      <c r="AF25" s="857">
        <f t="shared" si="14"/>
        <v>0</v>
      </c>
      <c r="AG25" s="615">
        <f t="shared" si="14"/>
        <v>0</v>
      </c>
      <c r="AH25" s="615">
        <f t="shared" si="14"/>
        <v>0</v>
      </c>
      <c r="AI25" s="615">
        <f t="shared" si="14"/>
        <v>0</v>
      </c>
      <c r="AJ25" s="615">
        <f t="shared" si="14"/>
        <v>0</v>
      </c>
      <c r="AK25" s="466">
        <f t="shared" si="7"/>
        <v>48</v>
      </c>
      <c r="AL25" s="461"/>
      <c r="AM25" s="461"/>
      <c r="AN25" s="461"/>
      <c r="AO25" s="461"/>
      <c r="AP25" s="461"/>
      <c r="AQ25" s="485">
        <f t="shared" si="8"/>
        <v>0</v>
      </c>
      <c r="AR25" s="486"/>
    </row>
    <row r="26" spans="1:44" ht="12.75">
      <c r="A26" s="719" t="s">
        <v>303</v>
      </c>
      <c r="B26" s="1084" t="s">
        <v>470</v>
      </c>
      <c r="C26" s="751"/>
      <c r="D26" s="1085">
        <v>3</v>
      </c>
      <c r="E26" s="1085"/>
      <c r="F26" s="1086">
        <f t="shared" si="11"/>
        <v>50</v>
      </c>
      <c r="G26" s="620"/>
      <c r="H26" s="620">
        <f>K26+L26</f>
        <v>50</v>
      </c>
      <c r="I26" s="502"/>
      <c r="J26" s="732">
        <f>K26+L26</f>
        <v>50</v>
      </c>
      <c r="K26" s="639">
        <v>32</v>
      </c>
      <c r="L26" s="939">
        <v>18</v>
      </c>
      <c r="M26" s="940"/>
      <c r="N26" s="941"/>
      <c r="O26" s="620"/>
      <c r="P26" s="942"/>
      <c r="Q26" s="943"/>
      <c r="R26" s="944"/>
      <c r="S26" s="864">
        <v>50</v>
      </c>
      <c r="T26" s="864"/>
      <c r="U26" s="502"/>
      <c r="V26" s="945"/>
      <c r="W26" s="862"/>
      <c r="X26" s="502"/>
      <c r="Y26" s="861"/>
      <c r="Z26" s="861"/>
      <c r="AA26" s="620"/>
      <c r="AB26" s="622"/>
      <c r="AC26" s="941"/>
      <c r="AD26" s="620"/>
      <c r="AE26" s="946"/>
      <c r="AF26" s="947"/>
      <c r="AG26" s="948"/>
      <c r="AH26" s="946"/>
      <c r="AI26" s="947"/>
      <c r="AJ26" s="949"/>
      <c r="AK26" s="466"/>
      <c r="AL26" s="461"/>
      <c r="AM26" s="461"/>
      <c r="AN26" s="461"/>
      <c r="AO26" s="461"/>
      <c r="AP26" s="461"/>
      <c r="AQ26" s="485"/>
      <c r="AR26" s="486"/>
    </row>
    <row r="27" spans="1:44" ht="12.75">
      <c r="A27" s="1073"/>
      <c r="B27" s="1084" t="s">
        <v>473</v>
      </c>
      <c r="C27" s="621"/>
      <c r="D27" s="510"/>
      <c r="E27" s="510"/>
      <c r="F27" s="1074"/>
      <c r="G27" s="620"/>
      <c r="H27" s="620"/>
      <c r="I27" s="502"/>
      <c r="J27" s="1075"/>
      <c r="K27" s="1082"/>
      <c r="L27" s="1083"/>
      <c r="M27" s="950"/>
      <c r="N27" s="951"/>
      <c r="O27" s="620"/>
      <c r="P27" s="861"/>
      <c r="Q27" s="622"/>
      <c r="R27" s="1076"/>
      <c r="S27" s="864"/>
      <c r="T27" s="864"/>
      <c r="U27" s="502"/>
      <c r="V27" s="945"/>
      <c r="W27" s="862"/>
      <c r="X27" s="502"/>
      <c r="Y27" s="861"/>
      <c r="Z27" s="861"/>
      <c r="AA27" s="620"/>
      <c r="AB27" s="622"/>
      <c r="AC27" s="941"/>
      <c r="AD27" s="620"/>
      <c r="AE27" s="940"/>
      <c r="AF27" s="941"/>
      <c r="AG27" s="622"/>
      <c r="AH27" s="940"/>
      <c r="AI27" s="941"/>
      <c r="AJ27" s="620"/>
      <c r="AK27" s="466"/>
      <c r="AL27" s="461"/>
      <c r="AM27" s="461"/>
      <c r="AN27" s="461"/>
      <c r="AO27" s="461"/>
      <c r="AP27" s="461"/>
      <c r="AQ27" s="485"/>
      <c r="AR27" s="486"/>
    </row>
    <row r="28" spans="1:44" ht="12">
      <c r="A28" s="720" t="s">
        <v>350</v>
      </c>
      <c r="B28" s="704" t="s">
        <v>471</v>
      </c>
      <c r="C28" s="515"/>
      <c r="D28" s="539" t="s">
        <v>444</v>
      </c>
      <c r="E28" s="515"/>
      <c r="F28" s="1080">
        <f t="shared" si="11"/>
        <v>48</v>
      </c>
      <c r="G28" s="537"/>
      <c r="H28" s="620">
        <f>K28+L28</f>
        <v>48</v>
      </c>
      <c r="I28" s="517"/>
      <c r="J28" s="541">
        <f>K28+L28</f>
        <v>48</v>
      </c>
      <c r="K28" s="545">
        <v>48</v>
      </c>
      <c r="L28" s="1081"/>
      <c r="M28" s="940"/>
      <c r="N28" s="941"/>
      <c r="O28" s="537"/>
      <c r="P28" s="952"/>
      <c r="Q28" s="760"/>
      <c r="R28" s="953"/>
      <c r="S28" s="952"/>
      <c r="T28" s="952"/>
      <c r="U28" s="537"/>
      <c r="V28" s="896"/>
      <c r="W28" s="888"/>
      <c r="X28" s="517"/>
      <c r="Y28" s="952"/>
      <c r="Z28" s="952"/>
      <c r="AA28" s="537"/>
      <c r="AB28" s="897">
        <v>48</v>
      </c>
      <c r="AC28" s="888"/>
      <c r="AD28" s="517"/>
      <c r="AE28" s="950"/>
      <c r="AF28" s="951"/>
      <c r="AG28" s="760"/>
      <c r="AH28" s="950"/>
      <c r="AI28" s="951"/>
      <c r="AJ28" s="537"/>
      <c r="AK28" s="466"/>
      <c r="AL28" s="461"/>
      <c r="AM28" s="461"/>
      <c r="AN28" s="461"/>
      <c r="AO28" s="461"/>
      <c r="AP28" s="461"/>
      <c r="AQ28" s="485"/>
      <c r="AR28" s="486"/>
    </row>
    <row r="29" spans="1:44" ht="12.75">
      <c r="A29" s="720"/>
      <c r="B29" s="1088" t="s">
        <v>474</v>
      </c>
      <c r="C29" s="621"/>
      <c r="D29" s="621"/>
      <c r="E29" s="510"/>
      <c r="F29" s="1074"/>
      <c r="G29" s="620"/>
      <c r="H29" s="620"/>
      <c r="I29" s="502"/>
      <c r="J29" s="584"/>
      <c r="K29" s="504"/>
      <c r="L29" s="960"/>
      <c r="M29" s="950"/>
      <c r="N29" s="951"/>
      <c r="O29" s="537"/>
      <c r="P29" s="952"/>
      <c r="Q29" s="760"/>
      <c r="R29" s="953"/>
      <c r="S29" s="952"/>
      <c r="T29" s="952"/>
      <c r="U29" s="537"/>
      <c r="V29" s="873"/>
      <c r="W29" s="888"/>
      <c r="X29" s="517"/>
      <c r="Y29" s="952"/>
      <c r="Z29" s="952"/>
      <c r="AA29" s="537"/>
      <c r="AB29" s="897"/>
      <c r="AC29" s="888"/>
      <c r="AD29" s="517"/>
      <c r="AE29" s="950"/>
      <c r="AF29" s="951"/>
      <c r="AG29" s="760"/>
      <c r="AH29" s="950"/>
      <c r="AI29" s="951"/>
      <c r="AJ29" s="537"/>
      <c r="AK29" s="466"/>
      <c r="AL29" s="461"/>
      <c r="AM29" s="461"/>
      <c r="AN29" s="461"/>
      <c r="AO29" s="461"/>
      <c r="AP29" s="461"/>
      <c r="AQ29" s="485"/>
      <c r="AR29" s="486"/>
    </row>
    <row r="30" spans="1:44" ht="12">
      <c r="A30" s="720" t="s">
        <v>406</v>
      </c>
      <c r="B30" s="704" t="s">
        <v>408</v>
      </c>
      <c r="C30" s="539"/>
      <c r="D30" s="539">
        <v>3</v>
      </c>
      <c r="E30" s="515"/>
      <c r="F30" s="733">
        <f t="shared" si="11"/>
        <v>48</v>
      </c>
      <c r="G30" s="620"/>
      <c r="H30" s="620">
        <f>K30+L30</f>
        <v>48</v>
      </c>
      <c r="I30" s="517"/>
      <c r="J30" s="541">
        <f>K30+L30</f>
        <v>48</v>
      </c>
      <c r="K30" s="517">
        <v>48</v>
      </c>
      <c r="L30" s="897"/>
      <c r="M30" s="950"/>
      <c r="N30" s="951"/>
      <c r="O30" s="537"/>
      <c r="P30" s="952"/>
      <c r="Q30" s="760"/>
      <c r="R30" s="953"/>
      <c r="S30" s="873">
        <v>48</v>
      </c>
      <c r="T30" s="873"/>
      <c r="U30" s="517"/>
      <c r="V30" s="873"/>
      <c r="W30" s="888"/>
      <c r="X30" s="517"/>
      <c r="Y30" s="952"/>
      <c r="Z30" s="952"/>
      <c r="AA30" s="537"/>
      <c r="AB30" s="760"/>
      <c r="AC30" s="951"/>
      <c r="AD30" s="537"/>
      <c r="AE30" s="950"/>
      <c r="AF30" s="951"/>
      <c r="AG30" s="760"/>
      <c r="AH30" s="950"/>
      <c r="AI30" s="951"/>
      <c r="AJ30" s="537"/>
      <c r="AK30" s="466"/>
      <c r="AL30" s="461"/>
      <c r="AM30" s="461"/>
      <c r="AN30" s="461"/>
      <c r="AO30" s="461"/>
      <c r="AP30" s="461"/>
      <c r="AQ30" s="485"/>
      <c r="AR30" s="486"/>
    </row>
    <row r="31" spans="1:44" ht="12.75">
      <c r="A31" s="1077"/>
      <c r="B31" s="1088" t="s">
        <v>475</v>
      </c>
      <c r="C31" s="539"/>
      <c r="D31" s="539"/>
      <c r="E31" s="515"/>
      <c r="F31" s="1080"/>
      <c r="G31" s="537"/>
      <c r="H31" s="537"/>
      <c r="I31" s="517"/>
      <c r="J31" s="537"/>
      <c r="K31" s="517"/>
      <c r="L31" s="517"/>
      <c r="M31" s="1053"/>
      <c r="N31" s="1055"/>
      <c r="O31" s="1056"/>
      <c r="P31" s="1054"/>
      <c r="Q31" s="762"/>
      <c r="R31" s="1023"/>
      <c r="S31" s="890"/>
      <c r="T31" s="890"/>
      <c r="U31" s="504"/>
      <c r="V31" s="890"/>
      <c r="W31" s="935"/>
      <c r="X31" s="504"/>
      <c r="Y31" s="1054"/>
      <c r="Z31" s="1054"/>
      <c r="AA31" s="1056"/>
      <c r="AB31" s="762"/>
      <c r="AC31" s="1055"/>
      <c r="AD31" s="1056"/>
      <c r="AE31" s="1053"/>
      <c r="AF31" s="1055"/>
      <c r="AG31" s="762"/>
      <c r="AH31" s="1053"/>
      <c r="AI31" s="1055"/>
      <c r="AJ31" s="1056"/>
      <c r="AK31" s="466"/>
      <c r="AL31" s="461"/>
      <c r="AM31" s="461"/>
      <c r="AN31" s="461"/>
      <c r="AO31" s="461"/>
      <c r="AP31" s="461"/>
      <c r="AQ31" s="485"/>
      <c r="AR31" s="486"/>
    </row>
    <row r="32" spans="1:44" ht="12">
      <c r="A32" s="720" t="s">
        <v>407</v>
      </c>
      <c r="B32" s="704" t="s">
        <v>409</v>
      </c>
      <c r="C32" s="539"/>
      <c r="D32" s="539"/>
      <c r="E32" s="515"/>
      <c r="F32" s="773">
        <f t="shared" si="11"/>
        <v>34</v>
      </c>
      <c r="G32" s="517"/>
      <c r="H32" s="541">
        <f>K32+L32</f>
        <v>34</v>
      </c>
      <c r="I32" s="517"/>
      <c r="J32" s="537">
        <f>K32+L32</f>
        <v>34</v>
      </c>
      <c r="K32" s="518">
        <v>34</v>
      </c>
      <c r="L32" s="897"/>
      <c r="M32" s="896">
        <v>34</v>
      </c>
      <c r="N32" s="888"/>
      <c r="O32" s="517"/>
      <c r="P32" s="873"/>
      <c r="Q32" s="897"/>
      <c r="R32" s="980"/>
      <c r="S32" s="873"/>
      <c r="T32" s="873"/>
      <c r="U32" s="517"/>
      <c r="V32" s="873"/>
      <c r="W32" s="888"/>
      <c r="X32" s="517"/>
      <c r="Y32" s="873"/>
      <c r="Z32" s="873"/>
      <c r="AA32" s="517"/>
      <c r="AB32" s="760"/>
      <c r="AC32" s="951"/>
      <c r="AD32" s="537"/>
      <c r="AE32" s="950"/>
      <c r="AF32" s="951"/>
      <c r="AG32" s="760"/>
      <c r="AH32" s="950"/>
      <c r="AI32" s="951"/>
      <c r="AJ32" s="537"/>
      <c r="AK32" s="466">
        <f>J32-M32-P32-S32-V32-Y32</f>
        <v>0</v>
      </c>
      <c r="AL32" s="461">
        <v>24</v>
      </c>
      <c r="AM32" s="461">
        <v>18</v>
      </c>
      <c r="AN32" s="461"/>
      <c r="AO32" s="461"/>
      <c r="AP32" s="461"/>
      <c r="AQ32" s="485">
        <f>SUM(AL32:AP32)</f>
        <v>42</v>
      </c>
      <c r="AR32" s="486"/>
    </row>
    <row r="33" spans="1:44" ht="12" thickBot="1">
      <c r="A33" s="1078"/>
      <c r="B33" s="815" t="s">
        <v>472</v>
      </c>
      <c r="C33" s="540"/>
      <c r="D33" s="752"/>
      <c r="E33" s="540"/>
      <c r="F33" s="520"/>
      <c r="G33" s="964"/>
      <c r="H33" s="737"/>
      <c r="I33" s="964"/>
      <c r="J33" s="737"/>
      <c r="K33" s="1079"/>
      <c r="L33" s="954"/>
      <c r="M33" s="996"/>
      <c r="N33" s="910"/>
      <c r="O33" s="964"/>
      <c r="P33" s="909"/>
      <c r="Q33" s="954"/>
      <c r="R33" s="997"/>
      <c r="S33" s="909"/>
      <c r="T33" s="909"/>
      <c r="U33" s="964"/>
      <c r="V33" s="909"/>
      <c r="W33" s="910"/>
      <c r="X33" s="964"/>
      <c r="Y33" s="909"/>
      <c r="Z33" s="909"/>
      <c r="AA33" s="964"/>
      <c r="AB33" s="563"/>
      <c r="AC33" s="968"/>
      <c r="AD33" s="737"/>
      <c r="AE33" s="965"/>
      <c r="AF33" s="968"/>
      <c r="AG33" s="563"/>
      <c r="AH33" s="965"/>
      <c r="AI33" s="968"/>
      <c r="AJ33" s="737"/>
      <c r="AK33" s="466"/>
      <c r="AL33" s="461"/>
      <c r="AM33" s="461"/>
      <c r="AN33" s="461"/>
      <c r="AO33" s="461"/>
      <c r="AP33" s="461"/>
      <c r="AQ33" s="485"/>
      <c r="AR33" s="486"/>
    </row>
    <row r="34" spans="1:44" ht="13.5" thickBot="1">
      <c r="A34" s="505" t="s">
        <v>420</v>
      </c>
      <c r="B34" s="731" t="s">
        <v>421</v>
      </c>
      <c r="C34" s="509"/>
      <c r="D34" s="509">
        <v>6</v>
      </c>
      <c r="E34" s="640">
        <v>40</v>
      </c>
      <c r="F34" s="660"/>
      <c r="G34" s="512"/>
      <c r="H34" s="737">
        <f>J34</f>
        <v>40</v>
      </c>
      <c r="I34" s="512"/>
      <c r="J34" s="737">
        <f>SUM(M34:AJ34)</f>
        <v>40</v>
      </c>
      <c r="K34" s="511">
        <v>40</v>
      </c>
      <c r="L34" s="960"/>
      <c r="M34" s="969"/>
      <c r="N34" s="910"/>
      <c r="O34" s="512"/>
      <c r="P34" s="962"/>
      <c r="Q34" s="960"/>
      <c r="R34" s="963"/>
      <c r="S34" s="962"/>
      <c r="T34" s="909"/>
      <c r="U34" s="964"/>
      <c r="V34" s="909"/>
      <c r="W34" s="910"/>
      <c r="X34" s="964"/>
      <c r="Y34" s="909"/>
      <c r="Z34" s="909"/>
      <c r="AA34" s="964"/>
      <c r="AB34" s="954"/>
      <c r="AC34" s="910"/>
      <c r="AD34" s="964">
        <v>40</v>
      </c>
      <c r="AE34" s="965"/>
      <c r="AF34" s="868"/>
      <c r="AG34" s="642"/>
      <c r="AH34" s="923"/>
      <c r="AI34" s="868"/>
      <c r="AJ34" s="858"/>
      <c r="AK34" s="466"/>
      <c r="AL34" s="461"/>
      <c r="AM34" s="461"/>
      <c r="AN34" s="461"/>
      <c r="AO34" s="461"/>
      <c r="AP34" s="461"/>
      <c r="AQ34" s="485"/>
      <c r="AR34" s="486"/>
    </row>
    <row r="35" spans="1:44" ht="13.5" thickBot="1">
      <c r="A35" s="672" t="s">
        <v>249</v>
      </c>
      <c r="B35" s="711" t="s">
        <v>64</v>
      </c>
      <c r="C35" s="535"/>
      <c r="D35" s="535"/>
      <c r="E35" s="505">
        <f>SUM(E36:E37)</f>
        <v>108</v>
      </c>
      <c r="F35" s="538"/>
      <c r="G35" s="538"/>
      <c r="H35" s="638"/>
      <c r="I35" s="538"/>
      <c r="J35" s="638"/>
      <c r="K35" s="542"/>
      <c r="L35" s="966"/>
      <c r="M35" s="865"/>
      <c r="N35" s="866"/>
      <c r="O35" s="538"/>
      <c r="P35" s="867"/>
      <c r="Q35" s="966"/>
      <c r="R35" s="967"/>
      <c r="S35" s="867"/>
      <c r="T35" s="909"/>
      <c r="U35" s="964"/>
      <c r="V35" s="912">
        <f>SUM(V36:V37)</f>
        <v>12</v>
      </c>
      <c r="W35" s="968"/>
      <c r="X35" s="737"/>
      <c r="Y35" s="912">
        <f>SUM(Y36:Y37)</f>
        <v>40</v>
      </c>
      <c r="Z35" s="912"/>
      <c r="AA35" s="737"/>
      <c r="AB35" s="563">
        <f>SUM(AB36:AB37)</f>
        <v>40</v>
      </c>
      <c r="AC35" s="968"/>
      <c r="AD35" s="737"/>
      <c r="AE35" s="965">
        <f aca="true" t="shared" si="15" ref="AE35:AJ35">SUM(AE36:AE37)</f>
        <v>16</v>
      </c>
      <c r="AF35" s="965">
        <f t="shared" si="15"/>
        <v>0</v>
      </c>
      <c r="AG35" s="965">
        <f t="shared" si="15"/>
        <v>0</v>
      </c>
      <c r="AH35" s="965">
        <f t="shared" si="15"/>
        <v>0</v>
      </c>
      <c r="AI35" s="965">
        <f t="shared" si="15"/>
        <v>0</v>
      </c>
      <c r="AJ35" s="965">
        <f t="shared" si="15"/>
        <v>0</v>
      </c>
      <c r="AK35" s="466"/>
      <c r="AL35" s="461"/>
      <c r="AM35" s="461"/>
      <c r="AN35" s="461"/>
      <c r="AO35" s="461"/>
      <c r="AP35" s="461"/>
      <c r="AQ35" s="485"/>
      <c r="AR35" s="486"/>
    </row>
    <row r="36" spans="1:44" ht="13.5" thickBot="1">
      <c r="A36" s="793"/>
      <c r="B36" s="794" t="s">
        <v>250</v>
      </c>
      <c r="C36" s="509"/>
      <c r="D36" s="509"/>
      <c r="E36" s="640">
        <v>74</v>
      </c>
      <c r="F36" s="512"/>
      <c r="G36" s="512"/>
      <c r="H36" s="609"/>
      <c r="I36" s="657"/>
      <c r="J36" s="609"/>
      <c r="K36" s="511"/>
      <c r="L36" s="960"/>
      <c r="M36" s="969"/>
      <c r="N36" s="883"/>
      <c r="O36" s="512"/>
      <c r="P36" s="962"/>
      <c r="Q36" s="960"/>
      <c r="R36" s="963"/>
      <c r="S36" s="962"/>
      <c r="T36" s="962"/>
      <c r="U36" s="512"/>
      <c r="V36" s="962">
        <v>6</v>
      </c>
      <c r="W36" s="883"/>
      <c r="X36" s="512"/>
      <c r="Y36" s="962">
        <v>18</v>
      </c>
      <c r="Z36" s="962"/>
      <c r="AA36" s="512"/>
      <c r="AB36" s="960">
        <v>40</v>
      </c>
      <c r="AC36" s="883"/>
      <c r="AD36" s="512"/>
      <c r="AE36" s="969">
        <v>10</v>
      </c>
      <c r="AF36" s="883"/>
      <c r="AG36" s="960"/>
      <c r="AH36" s="969"/>
      <c r="AI36" s="883"/>
      <c r="AJ36" s="609"/>
      <c r="AK36" s="466"/>
      <c r="AL36" s="461"/>
      <c r="AM36" s="461"/>
      <c r="AN36" s="461"/>
      <c r="AO36" s="461"/>
      <c r="AP36" s="461"/>
      <c r="AQ36" s="485"/>
      <c r="AR36" s="486"/>
    </row>
    <row r="37" spans="1:44" ht="15" customHeight="1" thickBot="1">
      <c r="A37" s="672"/>
      <c r="B37" s="795" t="s">
        <v>268</v>
      </c>
      <c r="C37" s="535"/>
      <c r="D37" s="535"/>
      <c r="E37" s="505">
        <v>34</v>
      </c>
      <c r="F37" s="538"/>
      <c r="G37" s="538"/>
      <c r="H37" s="638"/>
      <c r="I37" s="538"/>
      <c r="J37" s="638"/>
      <c r="K37" s="542"/>
      <c r="L37" s="966"/>
      <c r="M37" s="865"/>
      <c r="N37" s="866"/>
      <c r="O37" s="538"/>
      <c r="P37" s="867"/>
      <c r="Q37" s="966"/>
      <c r="R37" s="967"/>
      <c r="S37" s="867"/>
      <c r="T37" s="867"/>
      <c r="U37" s="538"/>
      <c r="V37" s="867">
        <v>6</v>
      </c>
      <c r="W37" s="866"/>
      <c r="X37" s="538"/>
      <c r="Y37" s="867">
        <v>22</v>
      </c>
      <c r="Z37" s="867"/>
      <c r="AA37" s="538"/>
      <c r="AB37" s="966">
        <v>0</v>
      </c>
      <c r="AC37" s="866"/>
      <c r="AD37" s="538"/>
      <c r="AE37" s="865">
        <v>6</v>
      </c>
      <c r="AF37" s="866"/>
      <c r="AG37" s="966"/>
      <c r="AH37" s="865"/>
      <c r="AI37" s="866"/>
      <c r="AJ37" s="638"/>
      <c r="AK37" s="466"/>
      <c r="AL37" s="461"/>
      <c r="AM37" s="461"/>
      <c r="AN37" s="461"/>
      <c r="AO37" s="461"/>
      <c r="AP37" s="461"/>
      <c r="AQ37" s="485"/>
      <c r="AR37" s="486"/>
    </row>
    <row r="38" spans="1:44" ht="12" thickBot="1">
      <c r="A38" s="505" t="s">
        <v>304</v>
      </c>
      <c r="B38" s="658" t="s">
        <v>305</v>
      </c>
      <c r="C38" s="535">
        <v>3</v>
      </c>
      <c r="D38" s="643">
        <v>12</v>
      </c>
      <c r="E38" s="643">
        <f>SUM(E39:E53)</f>
        <v>36</v>
      </c>
      <c r="F38" s="644">
        <f>E38+H38</f>
        <v>932</v>
      </c>
      <c r="G38" s="638">
        <v>0</v>
      </c>
      <c r="H38" s="521">
        <f>SUM(H39:H53)</f>
        <v>896</v>
      </c>
      <c r="I38" s="638">
        <f>SUM(I39:I53)</f>
        <v>150</v>
      </c>
      <c r="J38" s="638">
        <f aca="true" t="shared" si="16" ref="J38:AA38">SUM(J39:J53)</f>
        <v>746</v>
      </c>
      <c r="K38" s="586">
        <f t="shared" si="16"/>
        <v>356</v>
      </c>
      <c r="L38" s="521">
        <f t="shared" si="16"/>
        <v>390</v>
      </c>
      <c r="M38" s="869">
        <f t="shared" si="16"/>
        <v>136</v>
      </c>
      <c r="N38" s="868">
        <f t="shared" si="16"/>
        <v>34</v>
      </c>
      <c r="O38" s="521">
        <f t="shared" si="16"/>
        <v>0</v>
      </c>
      <c r="P38" s="869">
        <f t="shared" si="16"/>
        <v>98</v>
      </c>
      <c r="Q38" s="642">
        <f t="shared" si="16"/>
        <v>20</v>
      </c>
      <c r="R38" s="858">
        <f t="shared" si="16"/>
        <v>0</v>
      </c>
      <c r="S38" s="869">
        <f t="shared" si="16"/>
        <v>68</v>
      </c>
      <c r="T38" s="869">
        <f t="shared" si="16"/>
        <v>18</v>
      </c>
      <c r="U38" s="521">
        <f t="shared" si="16"/>
        <v>0</v>
      </c>
      <c r="V38" s="869">
        <f t="shared" si="16"/>
        <v>112</v>
      </c>
      <c r="W38" s="868">
        <f t="shared" si="16"/>
        <v>22</v>
      </c>
      <c r="X38" s="970">
        <f t="shared" si="16"/>
        <v>0</v>
      </c>
      <c r="Y38" s="869">
        <f t="shared" si="16"/>
        <v>0</v>
      </c>
      <c r="Z38" s="869">
        <f t="shared" si="16"/>
        <v>0</v>
      </c>
      <c r="AA38" s="521">
        <f t="shared" si="16"/>
        <v>0</v>
      </c>
      <c r="AB38" s="642">
        <f aca="true" t="shared" si="17" ref="AB38:AJ38">SUM(AB39:AB53)</f>
        <v>26</v>
      </c>
      <c r="AC38" s="868">
        <f t="shared" si="17"/>
        <v>6</v>
      </c>
      <c r="AD38" s="521">
        <f t="shared" si="17"/>
        <v>0</v>
      </c>
      <c r="AE38" s="869">
        <f t="shared" si="17"/>
        <v>162</v>
      </c>
      <c r="AF38" s="868">
        <f t="shared" si="17"/>
        <v>24</v>
      </c>
      <c r="AG38" s="638">
        <f t="shared" si="17"/>
        <v>24</v>
      </c>
      <c r="AH38" s="869">
        <f t="shared" si="17"/>
        <v>144</v>
      </c>
      <c r="AI38" s="868">
        <f t="shared" si="17"/>
        <v>26</v>
      </c>
      <c r="AJ38" s="642">
        <f t="shared" si="17"/>
        <v>12</v>
      </c>
      <c r="AK38" s="466">
        <f aca="true" t="shared" si="18" ref="AK38:AK44">J38-M38-P38-S38-V38-Y38</f>
        <v>332</v>
      </c>
      <c r="AL38" s="461"/>
      <c r="AM38" s="461"/>
      <c r="AN38" s="461"/>
      <c r="AO38" s="461"/>
      <c r="AP38" s="461"/>
      <c r="AQ38" s="485">
        <f aca="true" t="shared" si="19" ref="AQ38:AQ43">SUM(AL38:AP38)</f>
        <v>0</v>
      </c>
      <c r="AR38" s="486"/>
    </row>
    <row r="39" spans="1:44" ht="32.25" customHeight="1">
      <c r="A39" s="645" t="s">
        <v>306</v>
      </c>
      <c r="B39" s="816" t="s">
        <v>352</v>
      </c>
      <c r="C39" s="753"/>
      <c r="D39" s="635">
        <v>2</v>
      </c>
      <c r="E39" s="635"/>
      <c r="F39" s="774">
        <f aca="true" t="shared" si="20" ref="F39:F53">E39+H39</f>
        <v>82</v>
      </c>
      <c r="G39" s="684"/>
      <c r="H39" s="739">
        <f aca="true" t="shared" si="21" ref="H39:H53">I39+J39</f>
        <v>82</v>
      </c>
      <c r="I39" s="502">
        <v>16</v>
      </c>
      <c r="J39" s="620">
        <v>66</v>
      </c>
      <c r="K39" s="735">
        <v>50</v>
      </c>
      <c r="L39" s="870">
        <v>16</v>
      </c>
      <c r="M39" s="876"/>
      <c r="N39" s="875"/>
      <c r="O39" s="623"/>
      <c r="P39" s="1070">
        <v>66</v>
      </c>
      <c r="Q39" s="991">
        <v>16</v>
      </c>
      <c r="R39" s="863"/>
      <c r="S39" s="864"/>
      <c r="T39" s="873"/>
      <c r="U39" s="517"/>
      <c r="V39" s="874"/>
      <c r="W39" s="875"/>
      <c r="X39" s="1087"/>
      <c r="Y39" s="971"/>
      <c r="Z39" s="972"/>
      <c r="AA39" s="973"/>
      <c r="AB39" s="974"/>
      <c r="AC39" s="975"/>
      <c r="AD39" s="973"/>
      <c r="AE39" s="976"/>
      <c r="AF39" s="977"/>
      <c r="AG39" s="684"/>
      <c r="AH39" s="976"/>
      <c r="AI39" s="978"/>
      <c r="AJ39" s="684"/>
      <c r="AK39" s="466">
        <f t="shared" si="18"/>
        <v>0</v>
      </c>
      <c r="AL39" s="461">
        <v>24</v>
      </c>
      <c r="AM39" s="461"/>
      <c r="AN39" s="461"/>
      <c r="AO39" s="461"/>
      <c r="AP39" s="461"/>
      <c r="AQ39" s="485">
        <f t="shared" si="19"/>
        <v>24</v>
      </c>
      <c r="AR39" s="486"/>
    </row>
    <row r="40" spans="1:44" ht="25.5" customHeight="1">
      <c r="A40" s="647" t="s">
        <v>307</v>
      </c>
      <c r="B40" s="979" t="s">
        <v>353</v>
      </c>
      <c r="C40" s="471"/>
      <c r="D40" s="472">
        <v>1</v>
      </c>
      <c r="E40" s="472"/>
      <c r="F40" s="773">
        <f t="shared" si="20"/>
        <v>84</v>
      </c>
      <c r="G40" s="473"/>
      <c r="H40" s="738">
        <f t="shared" si="21"/>
        <v>84</v>
      </c>
      <c r="I40" s="488">
        <v>16</v>
      </c>
      <c r="J40" s="537">
        <v>68</v>
      </c>
      <c r="K40" s="736">
        <v>52</v>
      </c>
      <c r="L40" s="880">
        <v>16</v>
      </c>
      <c r="M40" s="884">
        <v>68</v>
      </c>
      <c r="N40" s="862">
        <v>16</v>
      </c>
      <c r="O40" s="517"/>
      <c r="P40" s="884"/>
      <c r="Q40" s="897"/>
      <c r="R40" s="980"/>
      <c r="S40" s="873"/>
      <c r="T40" s="873"/>
      <c r="U40" s="517"/>
      <c r="V40" s="864"/>
      <c r="W40" s="888"/>
      <c r="X40" s="517"/>
      <c r="Y40" s="872"/>
      <c r="Z40" s="872"/>
      <c r="AA40" s="488"/>
      <c r="AB40" s="870"/>
      <c r="AC40" s="929"/>
      <c r="AD40" s="488"/>
      <c r="AE40" s="882"/>
      <c r="AF40" s="901"/>
      <c r="AG40" s="489"/>
      <c r="AH40" s="882"/>
      <c r="AI40" s="901"/>
      <c r="AJ40" s="489"/>
      <c r="AK40" s="466">
        <f t="shared" si="18"/>
        <v>0</v>
      </c>
      <c r="AL40" s="461"/>
      <c r="AM40" s="461">
        <v>26</v>
      </c>
      <c r="AN40" s="461"/>
      <c r="AO40" s="461"/>
      <c r="AP40" s="461"/>
      <c r="AQ40" s="485">
        <f t="shared" si="19"/>
        <v>26</v>
      </c>
      <c r="AR40" s="486"/>
    </row>
    <row r="41" spans="1:44" ht="24" customHeight="1" thickBot="1">
      <c r="A41" s="647" t="s">
        <v>308</v>
      </c>
      <c r="B41" s="979" t="s">
        <v>309</v>
      </c>
      <c r="C41" s="471"/>
      <c r="D41" s="472">
        <v>1</v>
      </c>
      <c r="E41" s="472"/>
      <c r="F41" s="520">
        <f t="shared" si="20"/>
        <v>86</v>
      </c>
      <c r="G41" s="473"/>
      <c r="H41" s="478">
        <f t="shared" si="21"/>
        <v>86</v>
      </c>
      <c r="I41" s="981">
        <v>18</v>
      </c>
      <c r="J41" s="537">
        <v>68</v>
      </c>
      <c r="K41" s="473">
        <v>56</v>
      </c>
      <c r="L41" s="982">
        <v>12</v>
      </c>
      <c r="M41" s="884">
        <v>68</v>
      </c>
      <c r="N41" s="888">
        <v>18</v>
      </c>
      <c r="O41" s="502"/>
      <c r="P41" s="884"/>
      <c r="Q41" s="897"/>
      <c r="R41" s="980"/>
      <c r="S41" s="873"/>
      <c r="T41" s="873"/>
      <c r="U41" s="517"/>
      <c r="V41" s="896"/>
      <c r="W41" s="888"/>
      <c r="X41" s="517"/>
      <c r="Y41" s="882"/>
      <c r="Z41" s="882"/>
      <c r="AA41" s="489"/>
      <c r="AB41" s="880"/>
      <c r="AC41" s="901"/>
      <c r="AD41" s="489"/>
      <c r="AE41" s="882"/>
      <c r="AF41" s="901"/>
      <c r="AG41" s="489"/>
      <c r="AH41" s="882"/>
      <c r="AI41" s="901"/>
      <c r="AJ41" s="489"/>
      <c r="AK41" s="466">
        <f t="shared" si="18"/>
        <v>0</v>
      </c>
      <c r="AL41" s="461"/>
      <c r="AM41" s="461">
        <v>26</v>
      </c>
      <c r="AN41" s="461"/>
      <c r="AO41" s="461"/>
      <c r="AP41" s="461"/>
      <c r="AQ41" s="485">
        <f t="shared" si="19"/>
        <v>26</v>
      </c>
      <c r="AR41" s="486"/>
    </row>
    <row r="42" spans="1:44" ht="24.75" customHeight="1" thickBot="1">
      <c r="A42" s="647" t="s">
        <v>310</v>
      </c>
      <c r="B42" s="983" t="s">
        <v>354</v>
      </c>
      <c r="C42" s="474">
        <v>8</v>
      </c>
      <c r="D42" s="475"/>
      <c r="E42" s="475">
        <v>12</v>
      </c>
      <c r="F42" s="774">
        <f t="shared" si="20"/>
        <v>90</v>
      </c>
      <c r="G42" s="476"/>
      <c r="H42" s="463">
        <f t="shared" si="21"/>
        <v>78</v>
      </c>
      <c r="I42" s="984">
        <v>18</v>
      </c>
      <c r="J42" s="537">
        <v>60</v>
      </c>
      <c r="K42" s="476">
        <v>32</v>
      </c>
      <c r="L42" s="985">
        <v>28</v>
      </c>
      <c r="M42" s="986"/>
      <c r="N42" s="888"/>
      <c r="O42" s="512"/>
      <c r="P42" s="891"/>
      <c r="Q42" s="897"/>
      <c r="R42" s="980"/>
      <c r="S42" s="896"/>
      <c r="T42" s="873"/>
      <c r="U42" s="517"/>
      <c r="V42" s="873"/>
      <c r="W42" s="888"/>
      <c r="X42" s="512"/>
      <c r="Y42" s="892"/>
      <c r="Z42" s="892"/>
      <c r="AA42" s="630"/>
      <c r="AB42" s="932"/>
      <c r="AC42" s="987"/>
      <c r="AD42" s="630"/>
      <c r="AE42" s="892"/>
      <c r="AF42" s="987"/>
      <c r="AG42" s="630"/>
      <c r="AH42" s="892">
        <v>60</v>
      </c>
      <c r="AI42" s="987">
        <v>18</v>
      </c>
      <c r="AJ42" s="937">
        <v>12</v>
      </c>
      <c r="AK42" s="466">
        <f t="shared" si="18"/>
        <v>60</v>
      </c>
      <c r="AL42" s="461"/>
      <c r="AM42" s="461"/>
      <c r="AN42" s="461"/>
      <c r="AO42" s="461"/>
      <c r="AP42" s="461">
        <v>10</v>
      </c>
      <c r="AQ42" s="485">
        <f t="shared" si="19"/>
        <v>10</v>
      </c>
      <c r="AR42" s="486"/>
    </row>
    <row r="43" spans="1:44" ht="18.75" customHeight="1">
      <c r="A43" s="648" t="s">
        <v>311</v>
      </c>
      <c r="B43" s="988" t="s">
        <v>355</v>
      </c>
      <c r="C43" s="539"/>
      <c r="D43" s="515">
        <v>7</v>
      </c>
      <c r="E43" s="515"/>
      <c r="F43" s="463">
        <f t="shared" si="20"/>
        <v>42</v>
      </c>
      <c r="G43" s="517"/>
      <c r="H43" s="541">
        <f t="shared" si="21"/>
        <v>42</v>
      </c>
      <c r="I43" s="517">
        <v>6</v>
      </c>
      <c r="J43" s="537">
        <v>36</v>
      </c>
      <c r="K43" s="517">
        <v>24</v>
      </c>
      <c r="L43" s="517">
        <v>12</v>
      </c>
      <c r="M43" s="896"/>
      <c r="N43" s="888"/>
      <c r="O43" s="517"/>
      <c r="P43" s="896"/>
      <c r="Q43" s="897"/>
      <c r="R43" s="980"/>
      <c r="S43" s="864"/>
      <c r="T43" s="864"/>
      <c r="U43" s="502"/>
      <c r="V43" s="864"/>
      <c r="W43" s="862"/>
      <c r="X43" s="517"/>
      <c r="Y43" s="873"/>
      <c r="Z43" s="873"/>
      <c r="AA43" s="517"/>
      <c r="AB43" s="897"/>
      <c r="AC43" s="888"/>
      <c r="AD43" s="517"/>
      <c r="AE43" s="873">
        <v>36</v>
      </c>
      <c r="AF43" s="888">
        <v>6</v>
      </c>
      <c r="AG43" s="517"/>
      <c r="AH43" s="896"/>
      <c r="AI43" s="888"/>
      <c r="AJ43" s="873"/>
      <c r="AK43" s="466">
        <f t="shared" si="18"/>
        <v>36</v>
      </c>
      <c r="AL43" s="461"/>
      <c r="AM43" s="461"/>
      <c r="AN43" s="461">
        <v>24</v>
      </c>
      <c r="AO43" s="461"/>
      <c r="AP43" s="461"/>
      <c r="AQ43" s="485">
        <f t="shared" si="19"/>
        <v>24</v>
      </c>
      <c r="AR43" s="486"/>
    </row>
    <row r="44" spans="1:44" ht="12">
      <c r="A44" s="648" t="s">
        <v>348</v>
      </c>
      <c r="B44" s="812" t="s">
        <v>212</v>
      </c>
      <c r="C44" s="539"/>
      <c r="D44" s="515">
        <v>2</v>
      </c>
      <c r="E44" s="515"/>
      <c r="F44" s="733">
        <f t="shared" si="20"/>
        <v>36</v>
      </c>
      <c r="G44" s="517"/>
      <c r="H44" s="541">
        <f t="shared" si="21"/>
        <v>36</v>
      </c>
      <c r="I44" s="517">
        <v>4</v>
      </c>
      <c r="J44" s="537">
        <v>32</v>
      </c>
      <c r="K44" s="517">
        <v>22</v>
      </c>
      <c r="L44" s="517">
        <v>10</v>
      </c>
      <c r="M44" s="896"/>
      <c r="N44" s="888"/>
      <c r="O44" s="517"/>
      <c r="P44" s="896">
        <v>32</v>
      </c>
      <c r="Q44" s="897">
        <v>4</v>
      </c>
      <c r="R44" s="980"/>
      <c r="S44" s="873"/>
      <c r="T44" s="873"/>
      <c r="U44" s="517"/>
      <c r="V44" s="873"/>
      <c r="W44" s="888"/>
      <c r="X44" s="517"/>
      <c r="Y44" s="873"/>
      <c r="Z44" s="873"/>
      <c r="AA44" s="517"/>
      <c r="AB44" s="897"/>
      <c r="AC44" s="888"/>
      <c r="AD44" s="517"/>
      <c r="AE44" s="873"/>
      <c r="AF44" s="888"/>
      <c r="AG44" s="517"/>
      <c r="AH44" s="873"/>
      <c r="AI44" s="888"/>
      <c r="AJ44" s="517"/>
      <c r="AK44" s="466">
        <f t="shared" si="18"/>
        <v>0</v>
      </c>
      <c r="AL44" s="461"/>
      <c r="AM44" s="461"/>
      <c r="AN44" s="461"/>
      <c r="AO44" s="461"/>
      <c r="AP44" s="461"/>
      <c r="AQ44" s="485"/>
      <c r="AR44" s="486"/>
    </row>
    <row r="45" spans="1:44" ht="21.75" customHeight="1">
      <c r="A45" s="648" t="s">
        <v>356</v>
      </c>
      <c r="B45" s="989" t="s">
        <v>361</v>
      </c>
      <c r="C45" s="515">
        <v>7</v>
      </c>
      <c r="D45" s="515"/>
      <c r="E45" s="515">
        <v>12</v>
      </c>
      <c r="F45" s="733">
        <f t="shared" si="20"/>
        <v>76</v>
      </c>
      <c r="G45" s="517"/>
      <c r="H45" s="541">
        <f t="shared" si="21"/>
        <v>64</v>
      </c>
      <c r="I45" s="517">
        <v>12</v>
      </c>
      <c r="J45" s="537">
        <v>52</v>
      </c>
      <c r="K45" s="517"/>
      <c r="L45" s="517">
        <v>52</v>
      </c>
      <c r="M45" s="896"/>
      <c r="N45" s="888"/>
      <c r="O45" s="517"/>
      <c r="P45" s="896"/>
      <c r="Q45" s="897"/>
      <c r="R45" s="980"/>
      <c r="S45" s="873"/>
      <c r="T45" s="873"/>
      <c r="U45" s="517"/>
      <c r="V45" s="873"/>
      <c r="W45" s="888"/>
      <c r="X45" s="517"/>
      <c r="Y45" s="873"/>
      <c r="Z45" s="873"/>
      <c r="AA45" s="517"/>
      <c r="AB45" s="897">
        <v>26</v>
      </c>
      <c r="AC45" s="888">
        <v>6</v>
      </c>
      <c r="AD45" s="517"/>
      <c r="AE45" s="873">
        <v>26</v>
      </c>
      <c r="AF45" s="888">
        <v>6</v>
      </c>
      <c r="AG45" s="537">
        <v>12</v>
      </c>
      <c r="AH45" s="873"/>
      <c r="AI45" s="888"/>
      <c r="AJ45" s="517"/>
      <c r="AK45" s="466"/>
      <c r="AL45" s="461"/>
      <c r="AM45" s="461"/>
      <c r="AN45" s="461"/>
      <c r="AO45" s="461"/>
      <c r="AP45" s="461"/>
      <c r="AQ45" s="485"/>
      <c r="AR45" s="486"/>
    </row>
    <row r="46" spans="1:44" ht="19.5" customHeight="1">
      <c r="A46" s="649" t="s">
        <v>357</v>
      </c>
      <c r="B46" s="990" t="s">
        <v>358</v>
      </c>
      <c r="C46" s="510"/>
      <c r="D46" s="510">
        <v>4</v>
      </c>
      <c r="E46" s="510"/>
      <c r="F46" s="733">
        <f t="shared" si="20"/>
        <v>40</v>
      </c>
      <c r="G46" s="502"/>
      <c r="H46" s="584">
        <f t="shared" si="21"/>
        <v>40</v>
      </c>
      <c r="I46" s="502">
        <v>4</v>
      </c>
      <c r="J46" s="620">
        <v>36</v>
      </c>
      <c r="K46" s="502">
        <v>10</v>
      </c>
      <c r="L46" s="502">
        <v>26</v>
      </c>
      <c r="M46" s="945"/>
      <c r="N46" s="862"/>
      <c r="O46" s="502"/>
      <c r="P46" s="945"/>
      <c r="Q46" s="897"/>
      <c r="R46" s="980"/>
      <c r="S46" s="873"/>
      <c r="T46" s="873"/>
      <c r="U46" s="517"/>
      <c r="V46" s="873">
        <v>36</v>
      </c>
      <c r="W46" s="862">
        <v>4</v>
      </c>
      <c r="X46" s="502"/>
      <c r="Y46" s="864"/>
      <c r="Z46" s="864"/>
      <c r="AA46" s="502"/>
      <c r="AB46" s="991"/>
      <c r="AC46" s="862"/>
      <c r="AD46" s="502"/>
      <c r="AE46" s="864"/>
      <c r="AF46" s="862"/>
      <c r="AG46" s="502"/>
      <c r="AH46" s="864"/>
      <c r="AI46" s="862"/>
      <c r="AJ46" s="502"/>
      <c r="AK46" s="466"/>
      <c r="AL46" s="461"/>
      <c r="AM46" s="461"/>
      <c r="AN46" s="461"/>
      <c r="AO46" s="461"/>
      <c r="AP46" s="461"/>
      <c r="AQ46" s="485"/>
      <c r="AR46" s="486"/>
    </row>
    <row r="47" spans="1:44" ht="12">
      <c r="A47" s="648" t="s">
        <v>359</v>
      </c>
      <c r="B47" s="992" t="s">
        <v>161</v>
      </c>
      <c r="C47" s="509"/>
      <c r="D47" s="993">
        <v>8</v>
      </c>
      <c r="E47" s="509"/>
      <c r="F47" s="733">
        <f t="shared" si="20"/>
        <v>40</v>
      </c>
      <c r="G47" s="512"/>
      <c r="H47" s="587">
        <f t="shared" si="21"/>
        <v>40</v>
      </c>
      <c r="I47" s="512">
        <v>0</v>
      </c>
      <c r="J47" s="609">
        <v>40</v>
      </c>
      <c r="K47" s="512"/>
      <c r="L47" s="504">
        <v>40</v>
      </c>
      <c r="M47" s="969"/>
      <c r="N47" s="883"/>
      <c r="O47" s="512"/>
      <c r="P47" s="934"/>
      <c r="Q47" s="897"/>
      <c r="R47" s="980"/>
      <c r="S47" s="873"/>
      <c r="T47" s="873"/>
      <c r="U47" s="517"/>
      <c r="V47" s="873"/>
      <c r="W47" s="935"/>
      <c r="X47" s="504"/>
      <c r="Y47" s="890"/>
      <c r="Z47" s="890"/>
      <c r="AA47" s="504"/>
      <c r="AB47" s="994"/>
      <c r="AC47" s="935"/>
      <c r="AD47" s="504"/>
      <c r="AE47" s="890">
        <v>20</v>
      </c>
      <c r="AF47" s="935"/>
      <c r="AG47" s="504"/>
      <c r="AH47" s="890">
        <v>20</v>
      </c>
      <c r="AI47" s="935"/>
      <c r="AJ47" s="504"/>
      <c r="AK47" s="466"/>
      <c r="AL47" s="461"/>
      <c r="AM47" s="461"/>
      <c r="AN47" s="461"/>
      <c r="AO47" s="461"/>
      <c r="AP47" s="461"/>
      <c r="AQ47" s="485"/>
      <c r="AR47" s="486"/>
    </row>
    <row r="48" spans="1:44" ht="26.25">
      <c r="A48" s="650" t="s">
        <v>360</v>
      </c>
      <c r="B48" s="651" t="s">
        <v>200</v>
      </c>
      <c r="C48" s="515"/>
      <c r="D48" s="515">
        <v>4</v>
      </c>
      <c r="E48" s="515"/>
      <c r="F48" s="541">
        <f t="shared" si="20"/>
        <v>144</v>
      </c>
      <c r="G48" s="518"/>
      <c r="H48" s="541">
        <f t="shared" si="21"/>
        <v>144</v>
      </c>
      <c r="I48" s="518">
        <v>32</v>
      </c>
      <c r="J48" s="537">
        <v>112</v>
      </c>
      <c r="K48" s="517">
        <v>32</v>
      </c>
      <c r="L48" s="517">
        <v>80</v>
      </c>
      <c r="M48" s="896"/>
      <c r="N48" s="888"/>
      <c r="O48" s="517"/>
      <c r="P48" s="896"/>
      <c r="Q48" s="897"/>
      <c r="R48" s="980"/>
      <c r="S48" s="873">
        <v>68</v>
      </c>
      <c r="T48" s="873">
        <v>18</v>
      </c>
      <c r="U48" s="517"/>
      <c r="V48" s="873">
        <v>44</v>
      </c>
      <c r="W48" s="888">
        <v>14</v>
      </c>
      <c r="X48" s="517"/>
      <c r="Y48" s="873"/>
      <c r="Z48" s="873"/>
      <c r="AA48" s="517"/>
      <c r="AB48" s="897"/>
      <c r="AC48" s="888"/>
      <c r="AD48" s="517"/>
      <c r="AE48" s="873"/>
      <c r="AF48" s="888"/>
      <c r="AG48" s="517"/>
      <c r="AH48" s="873"/>
      <c r="AI48" s="888"/>
      <c r="AJ48" s="517"/>
      <c r="AK48" s="466"/>
      <c r="AL48" s="461"/>
      <c r="AM48" s="461"/>
      <c r="AN48" s="461"/>
      <c r="AO48" s="461"/>
      <c r="AP48" s="461"/>
      <c r="AQ48" s="485"/>
      <c r="AR48" s="486"/>
    </row>
    <row r="49" spans="1:44" ht="12.75">
      <c r="A49" s="650" t="s">
        <v>411</v>
      </c>
      <c r="B49" s="651" t="s">
        <v>412</v>
      </c>
      <c r="C49" s="515">
        <v>7</v>
      </c>
      <c r="D49" s="515"/>
      <c r="E49" s="515">
        <v>12</v>
      </c>
      <c r="F49" s="541">
        <f t="shared" si="20"/>
        <v>68</v>
      </c>
      <c r="G49" s="518"/>
      <c r="H49" s="541">
        <f t="shared" si="21"/>
        <v>56</v>
      </c>
      <c r="I49" s="518">
        <v>8</v>
      </c>
      <c r="J49" s="537">
        <v>48</v>
      </c>
      <c r="K49" s="517">
        <v>12</v>
      </c>
      <c r="L49" s="517">
        <v>36</v>
      </c>
      <c r="M49" s="873"/>
      <c r="N49" s="888"/>
      <c r="O49" s="517"/>
      <c r="P49" s="896"/>
      <c r="Q49" s="897"/>
      <c r="R49" s="980"/>
      <c r="S49" s="873"/>
      <c r="T49" s="873"/>
      <c r="U49" s="517"/>
      <c r="V49" s="873"/>
      <c r="W49" s="888"/>
      <c r="X49" s="517"/>
      <c r="Y49" s="873"/>
      <c r="Z49" s="873"/>
      <c r="AA49" s="517"/>
      <c r="AB49" s="897"/>
      <c r="AC49" s="888"/>
      <c r="AD49" s="517"/>
      <c r="AE49" s="873">
        <v>48</v>
      </c>
      <c r="AF49" s="888">
        <v>8</v>
      </c>
      <c r="AG49" s="537">
        <v>12</v>
      </c>
      <c r="AH49" s="873"/>
      <c r="AI49" s="888"/>
      <c r="AJ49" s="517"/>
      <c r="AK49" s="466"/>
      <c r="AL49" s="461"/>
      <c r="AM49" s="461"/>
      <c r="AN49" s="461"/>
      <c r="AO49" s="461"/>
      <c r="AP49" s="461"/>
      <c r="AQ49" s="485"/>
      <c r="AR49" s="486"/>
    </row>
    <row r="50" spans="1:44" ht="26.25">
      <c r="A50" s="650" t="s">
        <v>413</v>
      </c>
      <c r="B50" s="651" t="s">
        <v>414</v>
      </c>
      <c r="C50" s="515"/>
      <c r="D50" s="515">
        <v>7</v>
      </c>
      <c r="E50" s="515"/>
      <c r="F50" s="541">
        <f t="shared" si="20"/>
        <v>36</v>
      </c>
      <c r="G50" s="518"/>
      <c r="H50" s="541">
        <f t="shared" si="21"/>
        <v>36</v>
      </c>
      <c r="I50" s="518">
        <v>4</v>
      </c>
      <c r="J50" s="537">
        <v>32</v>
      </c>
      <c r="K50" s="517">
        <v>14</v>
      </c>
      <c r="L50" s="517">
        <v>18</v>
      </c>
      <c r="M50" s="873"/>
      <c r="N50" s="888"/>
      <c r="O50" s="517"/>
      <c r="P50" s="896"/>
      <c r="Q50" s="897"/>
      <c r="R50" s="980"/>
      <c r="S50" s="873"/>
      <c r="T50" s="873"/>
      <c r="U50" s="517"/>
      <c r="V50" s="873"/>
      <c r="W50" s="888"/>
      <c r="X50" s="517"/>
      <c r="Y50" s="873"/>
      <c r="Z50" s="873"/>
      <c r="AA50" s="517"/>
      <c r="AB50" s="897"/>
      <c r="AC50" s="888"/>
      <c r="AD50" s="517"/>
      <c r="AE50" s="873">
        <v>32</v>
      </c>
      <c r="AF50" s="888">
        <v>4</v>
      </c>
      <c r="AG50" s="517"/>
      <c r="AH50" s="873"/>
      <c r="AI50" s="888"/>
      <c r="AJ50" s="517"/>
      <c r="AK50" s="466"/>
      <c r="AL50" s="461"/>
      <c r="AM50" s="461"/>
      <c r="AN50" s="461"/>
      <c r="AO50" s="461"/>
      <c r="AP50" s="461"/>
      <c r="AQ50" s="485"/>
      <c r="AR50" s="486"/>
    </row>
    <row r="51" spans="1:43" ht="12.75">
      <c r="A51" s="650" t="s">
        <v>415</v>
      </c>
      <c r="B51" s="995" t="s">
        <v>416</v>
      </c>
      <c r="C51" s="515"/>
      <c r="D51" s="515">
        <v>4</v>
      </c>
      <c r="E51" s="515"/>
      <c r="F51" s="541">
        <f t="shared" si="20"/>
        <v>36</v>
      </c>
      <c r="G51" s="518"/>
      <c r="H51" s="541">
        <f t="shared" si="21"/>
        <v>36</v>
      </c>
      <c r="I51" s="518">
        <v>4</v>
      </c>
      <c r="J51" s="537">
        <v>32</v>
      </c>
      <c r="K51" s="517">
        <v>20</v>
      </c>
      <c r="L51" s="517">
        <v>12</v>
      </c>
      <c r="M51" s="873"/>
      <c r="N51" s="888"/>
      <c r="O51" s="517"/>
      <c r="P51" s="896"/>
      <c r="Q51" s="897"/>
      <c r="R51" s="980"/>
      <c r="S51" s="873"/>
      <c r="T51" s="873"/>
      <c r="U51" s="517"/>
      <c r="V51" s="873">
        <v>32</v>
      </c>
      <c r="W51" s="888">
        <v>4</v>
      </c>
      <c r="X51" s="517"/>
      <c r="Y51" s="873"/>
      <c r="Z51" s="873"/>
      <c r="AA51" s="517"/>
      <c r="AB51" s="897"/>
      <c r="AC51" s="888"/>
      <c r="AD51" s="517"/>
      <c r="AE51" s="873"/>
      <c r="AF51" s="888"/>
      <c r="AG51" s="517"/>
      <c r="AH51" s="873"/>
      <c r="AI51" s="888"/>
      <c r="AJ51" s="517"/>
      <c r="AK51" s="466"/>
      <c r="AL51" s="461"/>
      <c r="AM51" s="461"/>
      <c r="AN51" s="461"/>
      <c r="AO51" s="461"/>
      <c r="AP51" s="461"/>
      <c r="AQ51" s="485"/>
    </row>
    <row r="52" spans="1:43" ht="12.75">
      <c r="A52" s="650" t="s">
        <v>417</v>
      </c>
      <c r="B52" s="651" t="s">
        <v>349</v>
      </c>
      <c r="C52" s="515"/>
      <c r="D52" s="515">
        <v>8</v>
      </c>
      <c r="E52" s="515"/>
      <c r="F52" s="541">
        <f t="shared" si="20"/>
        <v>36</v>
      </c>
      <c r="G52" s="518"/>
      <c r="H52" s="541">
        <f t="shared" si="21"/>
        <v>36</v>
      </c>
      <c r="I52" s="518">
        <v>4</v>
      </c>
      <c r="J52" s="537">
        <v>32</v>
      </c>
      <c r="K52" s="517">
        <v>16</v>
      </c>
      <c r="L52" s="517">
        <v>16</v>
      </c>
      <c r="M52" s="873"/>
      <c r="N52" s="888"/>
      <c r="O52" s="517"/>
      <c r="P52" s="896"/>
      <c r="Q52" s="897"/>
      <c r="R52" s="980"/>
      <c r="S52" s="873"/>
      <c r="T52" s="873"/>
      <c r="U52" s="517"/>
      <c r="V52" s="873"/>
      <c r="W52" s="888"/>
      <c r="X52" s="517"/>
      <c r="Y52" s="873"/>
      <c r="Z52" s="873"/>
      <c r="AA52" s="517"/>
      <c r="AB52" s="897"/>
      <c r="AC52" s="888"/>
      <c r="AD52" s="517"/>
      <c r="AE52" s="873"/>
      <c r="AF52" s="888"/>
      <c r="AG52" s="517"/>
      <c r="AH52" s="873">
        <v>32</v>
      </c>
      <c r="AI52" s="888">
        <v>4</v>
      </c>
      <c r="AJ52" s="517"/>
      <c r="AK52" s="466"/>
      <c r="AL52" s="461"/>
      <c r="AM52" s="461"/>
      <c r="AN52" s="461"/>
      <c r="AO52" s="461"/>
      <c r="AP52" s="461"/>
      <c r="AQ52" s="485"/>
    </row>
    <row r="53" spans="1:43" ht="15" customHeight="1" thickBot="1">
      <c r="A53" s="652" t="s">
        <v>418</v>
      </c>
      <c r="B53" s="653" t="s">
        <v>419</v>
      </c>
      <c r="C53" s="540"/>
      <c r="D53" s="536"/>
      <c r="E53" s="536"/>
      <c r="F53" s="520">
        <f t="shared" si="20"/>
        <v>36</v>
      </c>
      <c r="G53" s="514"/>
      <c r="H53" s="585">
        <f t="shared" si="21"/>
        <v>36</v>
      </c>
      <c r="I53" s="514">
        <v>4</v>
      </c>
      <c r="J53" s="654">
        <v>32</v>
      </c>
      <c r="K53" s="513">
        <v>16</v>
      </c>
      <c r="L53" s="513">
        <v>16</v>
      </c>
      <c r="M53" s="908"/>
      <c r="N53" s="910"/>
      <c r="O53" s="964"/>
      <c r="P53" s="996"/>
      <c r="Q53" s="956"/>
      <c r="R53" s="957"/>
      <c r="S53" s="908"/>
      <c r="T53" s="908"/>
      <c r="U53" s="513"/>
      <c r="V53" s="908"/>
      <c r="W53" s="955"/>
      <c r="X53" s="513"/>
      <c r="Y53" s="908"/>
      <c r="Z53" s="908"/>
      <c r="AA53" s="513"/>
      <c r="AB53" s="956"/>
      <c r="AC53" s="910"/>
      <c r="AD53" s="964"/>
      <c r="AE53" s="909"/>
      <c r="AF53" s="910"/>
      <c r="AG53" s="964"/>
      <c r="AH53" s="909">
        <v>32</v>
      </c>
      <c r="AI53" s="910">
        <v>4</v>
      </c>
      <c r="AJ53" s="957"/>
      <c r="AK53" s="466"/>
      <c r="AL53" s="461"/>
      <c r="AM53" s="461"/>
      <c r="AN53" s="461"/>
      <c r="AO53" s="461"/>
      <c r="AP53" s="461"/>
      <c r="AQ53" s="485"/>
    </row>
    <row r="54" spans="1:44" ht="15" customHeight="1" thickBot="1">
      <c r="A54" s="672" t="s">
        <v>249</v>
      </c>
      <c r="B54" s="673" t="s">
        <v>64</v>
      </c>
      <c r="C54" s="505"/>
      <c r="D54" s="535">
        <f>SUM(D55:D56)</f>
        <v>36</v>
      </c>
      <c r="E54" s="535"/>
      <c r="F54" s="542"/>
      <c r="G54" s="542"/>
      <c r="H54" s="586"/>
      <c r="I54" s="538"/>
      <c r="J54" s="586"/>
      <c r="K54" s="538"/>
      <c r="L54" s="538"/>
      <c r="M54" s="867"/>
      <c r="N54" s="866"/>
      <c r="O54" s="538"/>
      <c r="P54" s="865"/>
      <c r="Q54" s="954"/>
      <c r="R54" s="997"/>
      <c r="S54" s="909"/>
      <c r="T54" s="909"/>
      <c r="U54" s="964"/>
      <c r="V54" s="909"/>
      <c r="W54" s="910"/>
      <c r="X54" s="964"/>
      <c r="Y54" s="865"/>
      <c r="Z54" s="909"/>
      <c r="AA54" s="964"/>
      <c r="AB54" s="954"/>
      <c r="AC54" s="910"/>
      <c r="AD54" s="538"/>
      <c r="AE54" s="869">
        <f>SUM(AE55:AE56)</f>
        <v>24</v>
      </c>
      <c r="AF54" s="868"/>
      <c r="AG54" s="638"/>
      <c r="AH54" s="869">
        <f>SUM(AH55:AH56)</f>
        <v>12</v>
      </c>
      <c r="AI54" s="868"/>
      <c r="AJ54" s="998"/>
      <c r="AK54" s="466"/>
      <c r="AL54" s="461"/>
      <c r="AM54" s="461"/>
      <c r="AN54" s="461"/>
      <c r="AO54" s="461"/>
      <c r="AP54" s="461"/>
      <c r="AQ54" s="485"/>
      <c r="AR54" s="486"/>
    </row>
    <row r="55" spans="1:44" ht="15" customHeight="1" thickBot="1">
      <c r="A55" s="723"/>
      <c r="B55" s="721" t="s">
        <v>250</v>
      </c>
      <c r="C55" s="551"/>
      <c r="D55" s="655">
        <v>18</v>
      </c>
      <c r="E55" s="551"/>
      <c r="F55" s="552"/>
      <c r="G55" s="552"/>
      <c r="H55" s="656"/>
      <c r="I55" s="552"/>
      <c r="J55" s="656"/>
      <c r="K55" s="657"/>
      <c r="L55" s="552"/>
      <c r="M55" s="999"/>
      <c r="N55" s="1000"/>
      <c r="O55" s="657"/>
      <c r="P55" s="961"/>
      <c r="Q55" s="966"/>
      <c r="R55" s="1001"/>
      <c r="S55" s="999"/>
      <c r="T55" s="999"/>
      <c r="U55" s="657"/>
      <c r="V55" s="999"/>
      <c r="W55" s="1000"/>
      <c r="X55" s="657"/>
      <c r="Y55" s="865"/>
      <c r="Z55" s="867"/>
      <c r="AA55" s="538"/>
      <c r="AB55" s="960"/>
      <c r="AC55" s="883"/>
      <c r="AD55" s="512"/>
      <c r="AE55" s="962">
        <v>12</v>
      </c>
      <c r="AF55" s="883"/>
      <c r="AG55" s="657"/>
      <c r="AH55" s="883">
        <v>6</v>
      </c>
      <c r="AI55" s="1000"/>
      <c r="AJ55" s="557"/>
      <c r="AK55" s="466"/>
      <c r="AL55" s="461"/>
      <c r="AM55" s="461"/>
      <c r="AN55" s="461"/>
      <c r="AO55" s="461"/>
      <c r="AP55" s="461"/>
      <c r="AQ55" s="485"/>
      <c r="AR55" s="486"/>
    </row>
    <row r="56" spans="1:44" ht="15" customHeight="1" thickBot="1">
      <c r="A56" s="672"/>
      <c r="B56" s="722" t="s">
        <v>268</v>
      </c>
      <c r="C56" s="505"/>
      <c r="D56" s="655">
        <v>18</v>
      </c>
      <c r="E56" s="551"/>
      <c r="F56" s="552"/>
      <c r="G56" s="542"/>
      <c r="H56" s="586"/>
      <c r="I56" s="542"/>
      <c r="J56" s="656"/>
      <c r="K56" s="657"/>
      <c r="L56" s="552"/>
      <c r="M56" s="999"/>
      <c r="N56" s="1000"/>
      <c r="O56" s="657"/>
      <c r="P56" s="542"/>
      <c r="Q56" s="966"/>
      <c r="R56" s="967"/>
      <c r="S56" s="867"/>
      <c r="T56" s="1002"/>
      <c r="U56" s="623"/>
      <c r="V56" s="1002"/>
      <c r="W56" s="1000"/>
      <c r="X56" s="657"/>
      <c r="Y56" s="999"/>
      <c r="Z56" s="1000"/>
      <c r="AA56" s="512"/>
      <c r="AB56" s="1003"/>
      <c r="AC56" s="866"/>
      <c r="AD56" s="538"/>
      <c r="AE56" s="867">
        <v>12</v>
      </c>
      <c r="AF56" s="866"/>
      <c r="AG56" s="967"/>
      <c r="AH56" s="866">
        <v>6</v>
      </c>
      <c r="AI56" s="866"/>
      <c r="AK56" s="466"/>
      <c r="AL56" s="461"/>
      <c r="AM56" s="461"/>
      <c r="AN56" s="461"/>
      <c r="AO56" s="461"/>
      <c r="AP56" s="461"/>
      <c r="AQ56" s="485"/>
      <c r="AR56" s="486"/>
    </row>
    <row r="57" spans="1:44" ht="15" customHeight="1" thickBot="1">
      <c r="A57" s="505" t="s">
        <v>312</v>
      </c>
      <c r="B57" s="658" t="s">
        <v>313</v>
      </c>
      <c r="C57" s="638">
        <v>6</v>
      </c>
      <c r="D57" s="586">
        <v>18</v>
      </c>
      <c r="E57" s="586">
        <f aca="true" t="shared" si="22" ref="E57:L57">E58</f>
        <v>108</v>
      </c>
      <c r="F57" s="586">
        <f>F58</f>
        <v>2740</v>
      </c>
      <c r="G57" s="586">
        <f t="shared" si="22"/>
        <v>1800</v>
      </c>
      <c r="H57" s="586">
        <f t="shared" si="22"/>
        <v>832</v>
      </c>
      <c r="I57" s="586">
        <f t="shared" si="22"/>
        <v>180</v>
      </c>
      <c r="J57" s="586">
        <f t="shared" si="22"/>
        <v>652</v>
      </c>
      <c r="K57" s="586">
        <f t="shared" si="22"/>
        <v>490</v>
      </c>
      <c r="L57" s="586">
        <f t="shared" si="22"/>
        <v>162</v>
      </c>
      <c r="M57" s="869">
        <f aca="true" t="shared" si="23" ref="M57:AI57">M58</f>
        <v>0</v>
      </c>
      <c r="N57" s="868">
        <f t="shared" si="23"/>
        <v>0</v>
      </c>
      <c r="O57" s="868">
        <f t="shared" si="23"/>
        <v>0</v>
      </c>
      <c r="P57" s="586">
        <f t="shared" si="23"/>
        <v>82</v>
      </c>
      <c r="Q57" s="642">
        <f t="shared" si="23"/>
        <v>26</v>
      </c>
      <c r="R57" s="858">
        <f t="shared" si="23"/>
        <v>18</v>
      </c>
      <c r="S57" s="869">
        <f t="shared" si="23"/>
        <v>48</v>
      </c>
      <c r="T57" s="869">
        <f t="shared" si="23"/>
        <v>8</v>
      </c>
      <c r="U57" s="521">
        <f t="shared" si="23"/>
        <v>0</v>
      </c>
      <c r="V57" s="869">
        <f t="shared" si="23"/>
        <v>80</v>
      </c>
      <c r="W57" s="868">
        <f t="shared" si="23"/>
        <v>28</v>
      </c>
      <c r="X57" s="638">
        <f t="shared" si="23"/>
        <v>18</v>
      </c>
      <c r="Y57" s="869">
        <f t="shared" si="23"/>
        <v>108</v>
      </c>
      <c r="Z57" s="868">
        <f t="shared" si="23"/>
        <v>24</v>
      </c>
      <c r="AA57" s="638">
        <f t="shared" si="23"/>
        <v>18</v>
      </c>
      <c r="AB57" s="642">
        <f t="shared" si="23"/>
        <v>116</v>
      </c>
      <c r="AC57" s="868">
        <f t="shared" si="23"/>
        <v>48</v>
      </c>
      <c r="AD57" s="521">
        <f t="shared" si="23"/>
        <v>18</v>
      </c>
      <c r="AE57" s="869">
        <f t="shared" si="23"/>
        <v>84</v>
      </c>
      <c r="AF57" s="642">
        <f t="shared" si="23"/>
        <v>16</v>
      </c>
      <c r="AG57" s="1004">
        <f t="shared" si="23"/>
        <v>18</v>
      </c>
      <c r="AH57" s="869">
        <f t="shared" si="23"/>
        <v>134</v>
      </c>
      <c r="AI57" s="868">
        <f t="shared" si="23"/>
        <v>30</v>
      </c>
      <c r="AJ57" s="638">
        <f>AJ58</f>
        <v>18</v>
      </c>
      <c r="AK57" s="466">
        <f>J57-M57-P57-S57-V57-Y57</f>
        <v>334</v>
      </c>
      <c r="AL57" s="461"/>
      <c r="AM57" s="461"/>
      <c r="AN57" s="461"/>
      <c r="AO57" s="461"/>
      <c r="AP57" s="461"/>
      <c r="AQ57" s="485">
        <f>SUM(AL57:AP57)</f>
        <v>0</v>
      </c>
      <c r="AR57" s="486"/>
    </row>
    <row r="58" spans="1:44" ht="18" customHeight="1" thickBot="1">
      <c r="A58" s="659" t="s">
        <v>314</v>
      </c>
      <c r="B58" s="458" t="s">
        <v>315</v>
      </c>
      <c r="C58" s="660">
        <v>6</v>
      </c>
      <c r="D58" s="661">
        <v>18</v>
      </c>
      <c r="E58" s="660">
        <f aca="true" t="shared" si="24" ref="E58:L58">E59+E64+E69+E74+E79+E84</f>
        <v>108</v>
      </c>
      <c r="F58" s="660">
        <f>F59+F64+F69+F74+F79+F84</f>
        <v>2740</v>
      </c>
      <c r="G58" s="660">
        <f t="shared" si="24"/>
        <v>1800</v>
      </c>
      <c r="H58" s="660">
        <f t="shared" si="24"/>
        <v>832</v>
      </c>
      <c r="I58" s="660">
        <f t="shared" si="24"/>
        <v>180</v>
      </c>
      <c r="J58" s="660">
        <f t="shared" si="24"/>
        <v>652</v>
      </c>
      <c r="K58" s="660">
        <f t="shared" si="24"/>
        <v>490</v>
      </c>
      <c r="L58" s="660">
        <f t="shared" si="24"/>
        <v>162</v>
      </c>
      <c r="M58" s="1005">
        <f aca="true" t="shared" si="25" ref="M58:AG58">M59+M64+M69+M74+M79</f>
        <v>0</v>
      </c>
      <c r="N58" s="928">
        <f t="shared" si="25"/>
        <v>0</v>
      </c>
      <c r="O58" s="928">
        <f t="shared" si="25"/>
        <v>0</v>
      </c>
      <c r="P58" s="1006">
        <f t="shared" si="25"/>
        <v>82</v>
      </c>
      <c r="Q58" s="1007">
        <f t="shared" si="25"/>
        <v>26</v>
      </c>
      <c r="R58" s="1008">
        <f>R59+R64+R69+R74+R79</f>
        <v>18</v>
      </c>
      <c r="S58" s="1009">
        <f t="shared" si="25"/>
        <v>48</v>
      </c>
      <c r="T58" s="847">
        <f t="shared" si="25"/>
        <v>8</v>
      </c>
      <c r="U58" s="925">
        <f t="shared" si="25"/>
        <v>0</v>
      </c>
      <c r="V58" s="920">
        <f t="shared" si="25"/>
        <v>80</v>
      </c>
      <c r="W58" s="868">
        <f t="shared" si="25"/>
        <v>28</v>
      </c>
      <c r="X58" s="638">
        <f t="shared" si="25"/>
        <v>18</v>
      </c>
      <c r="Y58" s="869">
        <f t="shared" si="25"/>
        <v>108</v>
      </c>
      <c r="Z58" s="927">
        <f t="shared" si="25"/>
        <v>24</v>
      </c>
      <c r="AA58" s="661">
        <f t="shared" si="25"/>
        <v>18</v>
      </c>
      <c r="AB58" s="926">
        <f t="shared" si="25"/>
        <v>116</v>
      </c>
      <c r="AC58" s="927">
        <f t="shared" si="25"/>
        <v>48</v>
      </c>
      <c r="AD58" s="925">
        <f t="shared" si="25"/>
        <v>18</v>
      </c>
      <c r="AE58" s="847">
        <f t="shared" si="25"/>
        <v>84</v>
      </c>
      <c r="AF58" s="926">
        <f t="shared" si="25"/>
        <v>16</v>
      </c>
      <c r="AG58" s="1008">
        <f t="shared" si="25"/>
        <v>18</v>
      </c>
      <c r="AH58" s="847">
        <f>AH59+AH64+AH69+AH74+AH79+AH84</f>
        <v>134</v>
      </c>
      <c r="AI58" s="927">
        <f>AI59+AI64+AI69+AI74+AI79+AI84</f>
        <v>30</v>
      </c>
      <c r="AJ58" s="925">
        <f>AJ59+AJ64+AJ69+AJ74+AJ79+AJ84</f>
        <v>18</v>
      </c>
      <c r="AK58" s="466">
        <f>J58-M58-P58-S58-V58-Y58</f>
        <v>334</v>
      </c>
      <c r="AL58" s="461"/>
      <c r="AM58" s="461"/>
      <c r="AN58" s="461"/>
      <c r="AO58" s="461"/>
      <c r="AP58" s="461"/>
      <c r="AQ58" s="485">
        <f>SUM(AL58:AP58)</f>
        <v>0</v>
      </c>
      <c r="AR58" s="486"/>
    </row>
    <row r="59" spans="1:44" ht="38.25" customHeight="1" thickBot="1">
      <c r="A59" s="726" t="s">
        <v>316</v>
      </c>
      <c r="B59" s="724" t="s">
        <v>362</v>
      </c>
      <c r="C59" s="618" t="s">
        <v>317</v>
      </c>
      <c r="D59" s="467">
        <v>3</v>
      </c>
      <c r="E59" s="467">
        <v>18</v>
      </c>
      <c r="F59" s="633">
        <f>G59+H59+E59</f>
        <v>306</v>
      </c>
      <c r="G59" s="685">
        <f>G62+G63</f>
        <v>180</v>
      </c>
      <c r="H59" s="689">
        <f>I59+J59</f>
        <v>108</v>
      </c>
      <c r="I59" s="658">
        <f aca="true" t="shared" si="26" ref="I59:Q59">I60+I61</f>
        <v>26</v>
      </c>
      <c r="J59" s="784">
        <f t="shared" si="26"/>
        <v>82</v>
      </c>
      <c r="K59" s="689">
        <f t="shared" si="26"/>
        <v>52</v>
      </c>
      <c r="L59" s="658">
        <f t="shared" si="26"/>
        <v>30</v>
      </c>
      <c r="M59" s="851">
        <f t="shared" si="26"/>
        <v>0</v>
      </c>
      <c r="N59" s="851">
        <f t="shared" si="26"/>
        <v>0</v>
      </c>
      <c r="O59" s="851">
        <f t="shared" si="26"/>
        <v>0</v>
      </c>
      <c r="P59" s="851">
        <f t="shared" si="26"/>
        <v>82</v>
      </c>
      <c r="Q59" s="1010">
        <f t="shared" si="26"/>
        <v>26</v>
      </c>
      <c r="R59" s="848">
        <v>18</v>
      </c>
      <c r="S59" s="851">
        <f>S60+S61</f>
        <v>0</v>
      </c>
      <c r="T59" s="852">
        <f aca="true" t="shared" si="27" ref="T59:AJ59">T60+T61</f>
        <v>0</v>
      </c>
      <c r="U59" s="921">
        <f t="shared" si="27"/>
        <v>0</v>
      </c>
      <c r="V59" s="1006">
        <f t="shared" si="27"/>
        <v>0</v>
      </c>
      <c r="W59" s="927">
        <f t="shared" si="27"/>
        <v>0</v>
      </c>
      <c r="X59" s="847">
        <f t="shared" si="27"/>
        <v>0</v>
      </c>
      <c r="Y59" s="1006">
        <f t="shared" si="27"/>
        <v>0</v>
      </c>
      <c r="Z59" s="852">
        <f t="shared" si="27"/>
        <v>0</v>
      </c>
      <c r="AA59" s="921">
        <f t="shared" si="27"/>
        <v>0</v>
      </c>
      <c r="AB59" s="851">
        <f t="shared" si="27"/>
        <v>0</v>
      </c>
      <c r="AC59" s="852">
        <f t="shared" si="27"/>
        <v>0</v>
      </c>
      <c r="AD59" s="921">
        <f t="shared" si="27"/>
        <v>0</v>
      </c>
      <c r="AE59" s="851">
        <f t="shared" si="27"/>
        <v>0</v>
      </c>
      <c r="AF59" s="852">
        <f t="shared" si="27"/>
        <v>0</v>
      </c>
      <c r="AG59" s="921">
        <f t="shared" si="27"/>
        <v>0</v>
      </c>
      <c r="AH59" s="851">
        <f t="shared" si="27"/>
        <v>0</v>
      </c>
      <c r="AI59" s="852">
        <f t="shared" si="27"/>
        <v>0</v>
      </c>
      <c r="AJ59" s="921">
        <f t="shared" si="27"/>
        <v>0</v>
      </c>
      <c r="AK59" s="466">
        <f>J59-M59-P59-S59-V59-Y59</f>
        <v>0</v>
      </c>
      <c r="AL59" s="461"/>
      <c r="AM59" s="461"/>
      <c r="AN59" s="461"/>
      <c r="AO59" s="461"/>
      <c r="AP59" s="461"/>
      <c r="AQ59" s="485">
        <f>SUM(AL59:AP59)</f>
        <v>0</v>
      </c>
      <c r="AR59" s="486"/>
    </row>
    <row r="60" spans="1:44" ht="38.25" customHeight="1">
      <c r="A60" s="662" t="s">
        <v>318</v>
      </c>
      <c r="B60" s="669" t="s">
        <v>363</v>
      </c>
      <c r="C60" s="564"/>
      <c r="D60" s="1203" t="s">
        <v>424</v>
      </c>
      <c r="E60" s="546"/>
      <c r="F60" s="469"/>
      <c r="G60" s="686"/>
      <c r="H60" s="567">
        <f>SUM(I60:J60)</f>
        <v>36</v>
      </c>
      <c r="I60" s="662">
        <v>4</v>
      </c>
      <c r="J60" s="740">
        <v>32</v>
      </c>
      <c r="K60" s="779">
        <v>24</v>
      </c>
      <c r="L60" s="667">
        <v>8</v>
      </c>
      <c r="M60" s="1011"/>
      <c r="N60" s="929"/>
      <c r="O60" s="488"/>
      <c r="P60" s="1071">
        <v>32</v>
      </c>
      <c r="Q60" s="872">
        <v>4</v>
      </c>
      <c r="R60" s="871"/>
      <c r="S60" s="872"/>
      <c r="T60" s="872"/>
      <c r="U60" s="488"/>
      <c r="V60" s="872"/>
      <c r="W60" s="1012"/>
      <c r="X60" s="488"/>
      <c r="Y60" s="872"/>
      <c r="Z60" s="929"/>
      <c r="AA60" s="488"/>
      <c r="AB60" s="876"/>
      <c r="AC60" s="1013"/>
      <c r="AD60" s="1014"/>
      <c r="AE60" s="1015"/>
      <c r="AF60" s="1016"/>
      <c r="AG60" s="1017"/>
      <c r="AH60" s="1015"/>
      <c r="AI60" s="1013"/>
      <c r="AJ60" s="1014"/>
      <c r="AK60" s="466">
        <f>J60-M60-P60-S60-V60-Y60</f>
        <v>0</v>
      </c>
      <c r="AL60" s="461"/>
      <c r="AM60" s="461">
        <v>24</v>
      </c>
      <c r="AN60" s="461"/>
      <c r="AO60" s="461"/>
      <c r="AP60" s="461"/>
      <c r="AQ60" s="485">
        <f>SUM(AL60:AP60)</f>
        <v>24</v>
      </c>
      <c r="AR60" s="486"/>
    </row>
    <row r="61" spans="1:44" ht="24" customHeight="1">
      <c r="A61" s="662" t="s">
        <v>364</v>
      </c>
      <c r="B61" s="812" t="s">
        <v>365</v>
      </c>
      <c r="C61" s="543"/>
      <c r="D61" s="1321"/>
      <c r="E61" s="541"/>
      <c r="F61" s="545"/>
      <c r="G61" s="686"/>
      <c r="H61" s="567">
        <f>SUM(I61:J61)</f>
        <v>72</v>
      </c>
      <c r="I61" s="662">
        <v>22</v>
      </c>
      <c r="J61" s="740">
        <v>50</v>
      </c>
      <c r="K61" s="662">
        <v>28</v>
      </c>
      <c r="L61" s="667">
        <v>22</v>
      </c>
      <c r="M61" s="1018"/>
      <c r="N61" s="862"/>
      <c r="O61" s="502"/>
      <c r="P61" s="945">
        <v>50</v>
      </c>
      <c r="Q61" s="862">
        <v>22</v>
      </c>
      <c r="R61" s="863"/>
      <c r="S61" s="864"/>
      <c r="T61" s="864"/>
      <c r="U61" s="502"/>
      <c r="V61" s="864"/>
      <c r="W61" s="862"/>
      <c r="X61" s="502"/>
      <c r="Y61" s="864"/>
      <c r="Z61" s="862"/>
      <c r="AA61" s="502"/>
      <c r="AB61" s="991"/>
      <c r="AC61" s="862"/>
      <c r="AD61" s="502"/>
      <c r="AE61" s="864"/>
      <c r="AF61" s="991"/>
      <c r="AG61" s="863"/>
      <c r="AH61" s="864"/>
      <c r="AI61" s="888"/>
      <c r="AJ61" s="502"/>
      <c r="AK61" s="466"/>
      <c r="AL61" s="461"/>
      <c r="AM61" s="461"/>
      <c r="AN61" s="461"/>
      <c r="AO61" s="461"/>
      <c r="AP61" s="461"/>
      <c r="AQ61" s="485"/>
      <c r="AR61" s="486"/>
    </row>
    <row r="62" spans="1:44" ht="50.25" customHeight="1">
      <c r="A62" s="700" t="s">
        <v>366</v>
      </c>
      <c r="B62" s="817" t="s">
        <v>393</v>
      </c>
      <c r="C62" s="541"/>
      <c r="D62" s="760" t="s">
        <v>423</v>
      </c>
      <c r="E62" s="541"/>
      <c r="F62" s="516"/>
      <c r="G62" s="687">
        <v>72</v>
      </c>
      <c r="H62" s="567"/>
      <c r="I62" s="548"/>
      <c r="J62" s="785"/>
      <c r="K62" s="777"/>
      <c r="L62" s="781"/>
      <c r="M62" s="1019"/>
      <c r="N62" s="888"/>
      <c r="O62" s="517"/>
      <c r="P62" s="950">
        <v>72</v>
      </c>
      <c r="Q62" s="951"/>
      <c r="R62" s="953"/>
      <c r="S62" s="873"/>
      <c r="T62" s="873"/>
      <c r="U62" s="517"/>
      <c r="V62" s="873"/>
      <c r="W62" s="888"/>
      <c r="X62" s="517"/>
      <c r="Y62" s="873"/>
      <c r="Z62" s="888"/>
      <c r="AA62" s="517"/>
      <c r="AB62" s="897"/>
      <c r="AC62" s="888"/>
      <c r="AD62" s="517"/>
      <c r="AE62" s="873"/>
      <c r="AF62" s="897"/>
      <c r="AG62" s="980"/>
      <c r="AH62" s="873"/>
      <c r="AI62" s="888"/>
      <c r="AJ62" s="517"/>
      <c r="AK62" s="466"/>
      <c r="AL62" s="461"/>
      <c r="AM62" s="461"/>
      <c r="AN62" s="461"/>
      <c r="AO62" s="461"/>
      <c r="AP62" s="461"/>
      <c r="AQ62" s="485"/>
      <c r="AR62" s="486"/>
    </row>
    <row r="63" spans="1:44" ht="54" customHeight="1" thickBot="1">
      <c r="A63" s="741" t="s">
        <v>242</v>
      </c>
      <c r="B63" s="817" t="s">
        <v>394</v>
      </c>
      <c r="C63" s="544"/>
      <c r="D63" s="465" t="s">
        <v>423</v>
      </c>
      <c r="E63" s="465"/>
      <c r="F63" s="500"/>
      <c r="G63" s="688">
        <v>108</v>
      </c>
      <c r="H63" s="664"/>
      <c r="I63" s="1020"/>
      <c r="J63" s="786"/>
      <c r="K63" s="778"/>
      <c r="L63" s="1021"/>
      <c r="M63" s="1022"/>
      <c r="N63" s="883"/>
      <c r="O63" s="512"/>
      <c r="P63" s="965">
        <v>108</v>
      </c>
      <c r="Q63" s="846"/>
      <c r="R63" s="1023"/>
      <c r="S63" s="962"/>
      <c r="T63" s="962"/>
      <c r="U63" s="512"/>
      <c r="V63" s="962"/>
      <c r="W63" s="910"/>
      <c r="X63" s="512"/>
      <c r="Y63" s="962"/>
      <c r="Z63" s="910"/>
      <c r="AA63" s="512"/>
      <c r="AB63" s="960"/>
      <c r="AC63" s="883"/>
      <c r="AD63" s="1024"/>
      <c r="AE63" s="962"/>
      <c r="AF63" s="960"/>
      <c r="AG63" s="963"/>
      <c r="AH63" s="962"/>
      <c r="AI63" s="883"/>
      <c r="AJ63" s="957"/>
      <c r="AK63" s="466"/>
      <c r="AL63" s="461"/>
      <c r="AM63" s="461"/>
      <c r="AN63" s="461"/>
      <c r="AO63" s="461"/>
      <c r="AP63" s="461"/>
      <c r="AQ63" s="485"/>
      <c r="AR63" s="486"/>
    </row>
    <row r="64" spans="1:44" ht="36" customHeight="1" thickBot="1">
      <c r="A64" s="701" t="s">
        <v>319</v>
      </c>
      <c r="B64" s="725" t="s">
        <v>367</v>
      </c>
      <c r="C64" s="1025" t="s">
        <v>324</v>
      </c>
      <c r="D64" s="521">
        <v>3</v>
      </c>
      <c r="E64" s="521">
        <v>18</v>
      </c>
      <c r="F64" s="644">
        <f>G64+H64+18</f>
        <v>614</v>
      </c>
      <c r="G64" s="689">
        <f>G67+G68</f>
        <v>432</v>
      </c>
      <c r="H64" s="658">
        <f>SUM(H65:H66)</f>
        <v>164</v>
      </c>
      <c r="I64" s="658">
        <f>SUM(I65:I66)</f>
        <v>36</v>
      </c>
      <c r="J64" s="658">
        <f>SUM(J65:J66)</f>
        <v>128</v>
      </c>
      <c r="K64" s="787">
        <f>SUM(K65:K66)</f>
        <v>82</v>
      </c>
      <c r="L64" s="708">
        <f>SUM(L65:L66)</f>
        <v>46</v>
      </c>
      <c r="M64" s="869">
        <f aca="true" t="shared" si="28" ref="M64:W64">M65+M66</f>
        <v>0</v>
      </c>
      <c r="N64" s="869">
        <f t="shared" si="28"/>
        <v>0</v>
      </c>
      <c r="O64" s="869">
        <f t="shared" si="28"/>
        <v>0</v>
      </c>
      <c r="P64" s="869">
        <f t="shared" si="28"/>
        <v>0</v>
      </c>
      <c r="Q64" s="869">
        <f t="shared" si="28"/>
        <v>0</v>
      </c>
      <c r="R64" s="869">
        <f t="shared" si="28"/>
        <v>0</v>
      </c>
      <c r="S64" s="869">
        <f t="shared" si="28"/>
        <v>48</v>
      </c>
      <c r="T64" s="869">
        <f t="shared" si="28"/>
        <v>8</v>
      </c>
      <c r="U64" s="638">
        <f t="shared" si="28"/>
        <v>0</v>
      </c>
      <c r="V64" s="869">
        <f t="shared" si="28"/>
        <v>80</v>
      </c>
      <c r="W64" s="869">
        <f t="shared" si="28"/>
        <v>28</v>
      </c>
      <c r="X64" s="858">
        <v>18</v>
      </c>
      <c r="Y64" s="869">
        <f>Y65+Y66</f>
        <v>0</v>
      </c>
      <c r="Z64" s="869">
        <f aca="true" t="shared" si="29" ref="Z64:AJ64">Z65+Z66</f>
        <v>0</v>
      </c>
      <c r="AA64" s="869">
        <f t="shared" si="29"/>
        <v>0</v>
      </c>
      <c r="AB64" s="869">
        <f t="shared" si="29"/>
        <v>0</v>
      </c>
      <c r="AC64" s="869">
        <f t="shared" si="29"/>
        <v>0</v>
      </c>
      <c r="AD64" s="858">
        <f t="shared" si="29"/>
        <v>0</v>
      </c>
      <c r="AE64" s="869">
        <f t="shared" si="29"/>
        <v>0</v>
      </c>
      <c r="AF64" s="869">
        <f t="shared" si="29"/>
        <v>0</v>
      </c>
      <c r="AG64" s="858">
        <f t="shared" si="29"/>
        <v>0</v>
      </c>
      <c r="AH64" s="869">
        <f t="shared" si="29"/>
        <v>0</v>
      </c>
      <c r="AI64" s="869">
        <f t="shared" si="29"/>
        <v>0</v>
      </c>
      <c r="AJ64" s="869">
        <f t="shared" si="29"/>
        <v>0</v>
      </c>
      <c r="AK64" s="466">
        <f>J64-M64-P64-S64-V64-Y64</f>
        <v>0</v>
      </c>
      <c r="AL64" s="461"/>
      <c r="AM64" s="461"/>
      <c r="AN64" s="461"/>
      <c r="AO64" s="461"/>
      <c r="AP64" s="461"/>
      <c r="AQ64" s="485">
        <f>SUM(AL64:AP64)</f>
        <v>0</v>
      </c>
      <c r="AR64" s="486"/>
    </row>
    <row r="65" spans="1:43" ht="36.75" customHeight="1">
      <c r="A65" s="702" t="s">
        <v>320</v>
      </c>
      <c r="B65" s="703" t="s">
        <v>368</v>
      </c>
      <c r="C65" s="478"/>
      <c r="D65" s="1205" t="s">
        <v>425</v>
      </c>
      <c r="E65" s="470"/>
      <c r="F65" s="479"/>
      <c r="G65" s="690"/>
      <c r="H65" s="567">
        <f>SUM(I65:J65)</f>
        <v>36</v>
      </c>
      <c r="I65" s="662">
        <v>4</v>
      </c>
      <c r="J65" s="740">
        <v>32</v>
      </c>
      <c r="K65" s="779">
        <v>24</v>
      </c>
      <c r="L65" s="667">
        <v>8</v>
      </c>
      <c r="M65" s="1011"/>
      <c r="N65" s="929"/>
      <c r="O65" s="488"/>
      <c r="P65" s="876"/>
      <c r="Q65" s="1026"/>
      <c r="R65" s="871"/>
      <c r="S65" s="872">
        <v>12</v>
      </c>
      <c r="T65" s="872">
        <v>0</v>
      </c>
      <c r="U65" s="488"/>
      <c r="V65" s="872">
        <v>20</v>
      </c>
      <c r="W65" s="1026">
        <v>4</v>
      </c>
      <c r="X65" s="488"/>
      <c r="Y65" s="872"/>
      <c r="Z65" s="929"/>
      <c r="AA65" s="488"/>
      <c r="AB65" s="870"/>
      <c r="AC65" s="862"/>
      <c r="AD65" s="502"/>
      <c r="AE65" s="864"/>
      <c r="AF65" s="991"/>
      <c r="AG65" s="863"/>
      <c r="AH65" s="864"/>
      <c r="AI65" s="862"/>
      <c r="AJ65" s="502"/>
      <c r="AK65" s="466">
        <f>J65-M65-P65-S65-V65-Y65</f>
        <v>0</v>
      </c>
      <c r="AL65" s="461"/>
      <c r="AM65" s="461">
        <v>24</v>
      </c>
      <c r="AN65" s="461"/>
      <c r="AO65" s="461"/>
      <c r="AP65" s="461"/>
      <c r="AQ65" s="461">
        <f>SUM(AL65:AP65)</f>
        <v>24</v>
      </c>
    </row>
    <row r="66" spans="1:43" ht="41.25" customHeight="1">
      <c r="A66" s="704" t="s">
        <v>369</v>
      </c>
      <c r="B66" s="705" t="s">
        <v>370</v>
      </c>
      <c r="C66" s="478"/>
      <c r="D66" s="1321"/>
      <c r="E66" s="556"/>
      <c r="F66" s="547"/>
      <c r="G66" s="687"/>
      <c r="H66" s="567">
        <f>SUM(I66:J66)</f>
        <v>128</v>
      </c>
      <c r="I66" s="548">
        <v>32</v>
      </c>
      <c r="J66" s="663">
        <v>96</v>
      </c>
      <c r="K66" s="548">
        <v>58</v>
      </c>
      <c r="L66" s="1027">
        <v>38</v>
      </c>
      <c r="M66" s="1011"/>
      <c r="N66" s="929"/>
      <c r="O66" s="488"/>
      <c r="P66" s="876"/>
      <c r="Q66" s="929"/>
      <c r="R66" s="871"/>
      <c r="S66" s="872">
        <v>36</v>
      </c>
      <c r="T66" s="872">
        <v>8</v>
      </c>
      <c r="U66" s="488"/>
      <c r="V66" s="872">
        <v>60</v>
      </c>
      <c r="W66" s="929">
        <v>24</v>
      </c>
      <c r="X66" s="488"/>
      <c r="Y66" s="872"/>
      <c r="Z66" s="929"/>
      <c r="AA66" s="488"/>
      <c r="AB66" s="1028"/>
      <c r="AC66" s="862"/>
      <c r="AD66" s="502"/>
      <c r="AE66" s="873"/>
      <c r="AF66" s="897"/>
      <c r="AG66" s="980"/>
      <c r="AH66" s="873"/>
      <c r="AI66" s="888"/>
      <c r="AJ66" s="517"/>
      <c r="AK66" s="466"/>
      <c r="AL66" s="461"/>
      <c r="AM66" s="461"/>
      <c r="AN66" s="461"/>
      <c r="AO66" s="461"/>
      <c r="AP66" s="461"/>
      <c r="AQ66" s="461"/>
    </row>
    <row r="67" spans="1:43" ht="51.75" customHeight="1">
      <c r="A67" s="706" t="s">
        <v>321</v>
      </c>
      <c r="B67" s="804" t="s">
        <v>395</v>
      </c>
      <c r="C67" s="478"/>
      <c r="D67" s="1029" t="s">
        <v>426</v>
      </c>
      <c r="E67" s="541"/>
      <c r="F67" s="547"/>
      <c r="G67" s="687">
        <v>180</v>
      </c>
      <c r="H67" s="663"/>
      <c r="I67" s="777"/>
      <c r="J67" s="785"/>
      <c r="K67" s="777"/>
      <c r="L67" s="1021"/>
      <c r="M67" s="1011"/>
      <c r="N67" s="929"/>
      <c r="O67" s="488"/>
      <c r="P67" s="876"/>
      <c r="Q67" s="929"/>
      <c r="R67" s="871"/>
      <c r="S67" s="879">
        <v>90</v>
      </c>
      <c r="T67" s="879"/>
      <c r="U67" s="878"/>
      <c r="V67" s="879">
        <v>90</v>
      </c>
      <c r="W67" s="877"/>
      <c r="X67" s="878"/>
      <c r="Y67" s="872"/>
      <c r="Z67" s="929"/>
      <c r="AA67" s="488"/>
      <c r="AB67" s="1030"/>
      <c r="AC67" s="888"/>
      <c r="AD67" s="517"/>
      <c r="AE67" s="873"/>
      <c r="AF67" s="897"/>
      <c r="AG67" s="980"/>
      <c r="AH67" s="873"/>
      <c r="AI67" s="888"/>
      <c r="AJ67" s="517"/>
      <c r="AK67" s="466"/>
      <c r="AL67" s="461"/>
      <c r="AM67" s="461"/>
      <c r="AN67" s="461"/>
      <c r="AO67" s="461"/>
      <c r="AP67" s="461"/>
      <c r="AQ67" s="461"/>
    </row>
    <row r="68" spans="1:43" ht="53.25" customHeight="1" thickBot="1">
      <c r="A68" s="727" t="s">
        <v>371</v>
      </c>
      <c r="B68" s="707" t="s">
        <v>396</v>
      </c>
      <c r="C68" s="520"/>
      <c r="D68" s="1031" t="s">
        <v>426</v>
      </c>
      <c r="E68" s="565"/>
      <c r="F68" s="570"/>
      <c r="G68" s="688">
        <v>252</v>
      </c>
      <c r="H68" s="664"/>
      <c r="I68" s="778"/>
      <c r="J68" s="786"/>
      <c r="K68" s="778"/>
      <c r="L68" s="1032"/>
      <c r="M68" s="1033"/>
      <c r="N68" s="910"/>
      <c r="O68" s="964"/>
      <c r="P68" s="996"/>
      <c r="Q68" s="910"/>
      <c r="R68" s="997"/>
      <c r="S68" s="919"/>
      <c r="T68" s="919"/>
      <c r="U68" s="918"/>
      <c r="V68" s="919">
        <v>252</v>
      </c>
      <c r="W68" s="917"/>
      <c r="X68" s="737"/>
      <c r="Y68" s="909"/>
      <c r="Z68" s="910"/>
      <c r="AA68" s="964"/>
      <c r="AB68" s="954"/>
      <c r="AC68" s="910"/>
      <c r="AD68" s="964"/>
      <c r="AE68" s="909"/>
      <c r="AF68" s="955"/>
      <c r="AG68" s="964"/>
      <c r="AH68" s="909"/>
      <c r="AI68" s="910"/>
      <c r="AJ68" s="964"/>
      <c r="AK68" s="466"/>
      <c r="AL68" s="461"/>
      <c r="AM68" s="461"/>
      <c r="AN68" s="461"/>
      <c r="AO68" s="461"/>
      <c r="AP68" s="461"/>
      <c r="AQ68" s="461"/>
    </row>
    <row r="69" spans="1:43" ht="49.5" customHeight="1" thickBot="1">
      <c r="A69" s="744" t="s">
        <v>372</v>
      </c>
      <c r="B69" s="745" t="s">
        <v>373</v>
      </c>
      <c r="C69" s="1034" t="s">
        <v>427</v>
      </c>
      <c r="D69" s="754">
        <v>3</v>
      </c>
      <c r="E69" s="521">
        <v>18</v>
      </c>
      <c r="F69" s="644">
        <f>G69+H69+E69</f>
        <v>366</v>
      </c>
      <c r="G69" s="743">
        <f>SUM(G72:G73)</f>
        <v>216</v>
      </c>
      <c r="H69" s="689">
        <f aca="true" t="shared" si="30" ref="H69:M69">SUM(H70:H71)</f>
        <v>132</v>
      </c>
      <c r="I69" s="658">
        <f t="shared" si="30"/>
        <v>24</v>
      </c>
      <c r="J69" s="658">
        <f t="shared" si="30"/>
        <v>108</v>
      </c>
      <c r="K69" s="708">
        <f t="shared" si="30"/>
        <v>94</v>
      </c>
      <c r="L69" s="708">
        <f t="shared" si="30"/>
        <v>14</v>
      </c>
      <c r="M69" s="869">
        <f t="shared" si="30"/>
        <v>0</v>
      </c>
      <c r="N69" s="869">
        <f aca="true" t="shared" si="31" ref="N69:X69">SUM(N70:N71)</f>
        <v>0</v>
      </c>
      <c r="O69" s="858">
        <f t="shared" si="31"/>
        <v>0</v>
      </c>
      <c r="P69" s="869">
        <f t="shared" si="31"/>
        <v>0</v>
      </c>
      <c r="Q69" s="869">
        <f t="shared" si="31"/>
        <v>0</v>
      </c>
      <c r="R69" s="858">
        <f t="shared" si="31"/>
        <v>0</v>
      </c>
      <c r="S69" s="869">
        <f t="shared" si="31"/>
        <v>0</v>
      </c>
      <c r="T69" s="869">
        <f t="shared" si="31"/>
        <v>0</v>
      </c>
      <c r="U69" s="858">
        <f t="shared" si="31"/>
        <v>0</v>
      </c>
      <c r="V69" s="869">
        <f t="shared" si="31"/>
        <v>0</v>
      </c>
      <c r="W69" s="869">
        <f t="shared" si="31"/>
        <v>0</v>
      </c>
      <c r="X69" s="858">
        <f t="shared" si="31"/>
        <v>0</v>
      </c>
      <c r="Y69" s="869">
        <f>SUM(Y70:Y71)</f>
        <v>108</v>
      </c>
      <c r="Z69" s="868">
        <f>SUM(Z70:Z71)</f>
        <v>24</v>
      </c>
      <c r="AA69" s="638">
        <v>18</v>
      </c>
      <c r="AB69" s="869">
        <f>SUM(AB70:AB71)</f>
        <v>0</v>
      </c>
      <c r="AC69" s="869">
        <f aca="true" t="shared" si="32" ref="AC69:AJ69">SUM(AC70:AC71)</f>
        <v>0</v>
      </c>
      <c r="AD69" s="869">
        <f t="shared" si="32"/>
        <v>0</v>
      </c>
      <c r="AE69" s="869">
        <f t="shared" si="32"/>
        <v>0</v>
      </c>
      <c r="AF69" s="869">
        <f t="shared" si="32"/>
        <v>0</v>
      </c>
      <c r="AG69" s="869">
        <f t="shared" si="32"/>
        <v>0</v>
      </c>
      <c r="AH69" s="869">
        <f t="shared" si="32"/>
        <v>0</v>
      </c>
      <c r="AI69" s="869">
        <f t="shared" si="32"/>
        <v>0</v>
      </c>
      <c r="AJ69" s="869">
        <f t="shared" si="32"/>
        <v>0</v>
      </c>
      <c r="AK69" s="466">
        <f>J69-M69-P69-S69-V69-Y69</f>
        <v>0</v>
      </c>
      <c r="AL69" s="461"/>
      <c r="AM69" s="461"/>
      <c r="AN69" s="461"/>
      <c r="AO69" s="461"/>
      <c r="AP69" s="461"/>
      <c r="AQ69" s="461">
        <f>SUM(AL69:AP69)</f>
        <v>0</v>
      </c>
    </row>
    <row r="70" spans="1:43" ht="44.25" customHeight="1">
      <c r="A70" s="1035" t="s">
        <v>322</v>
      </c>
      <c r="B70" s="705" t="s">
        <v>374</v>
      </c>
      <c r="C70" s="746"/>
      <c r="D70" s="1206" t="s">
        <v>428</v>
      </c>
      <c r="E70" s="646"/>
      <c r="F70" s="764"/>
      <c r="G70" s="763"/>
      <c r="H70" s="666">
        <f>I70+J70</f>
        <v>36</v>
      </c>
      <c r="I70" s="667">
        <v>4</v>
      </c>
      <c r="J70" s="740">
        <v>32</v>
      </c>
      <c r="K70" s="662">
        <v>28</v>
      </c>
      <c r="L70" s="667">
        <v>4</v>
      </c>
      <c r="M70" s="1011"/>
      <c r="N70" s="929"/>
      <c r="O70" s="488"/>
      <c r="P70" s="876"/>
      <c r="Q70" s="929"/>
      <c r="R70" s="870"/>
      <c r="S70" s="1011"/>
      <c r="T70" s="872"/>
      <c r="U70" s="488"/>
      <c r="V70" s="872"/>
      <c r="W70" s="929"/>
      <c r="X70" s="488"/>
      <c r="Y70" s="872">
        <v>32</v>
      </c>
      <c r="Z70" s="929">
        <v>4</v>
      </c>
      <c r="AA70" s="488"/>
      <c r="AB70" s="1036"/>
      <c r="AC70" s="862"/>
      <c r="AD70" s="502"/>
      <c r="AE70" s="864"/>
      <c r="AF70" s="862"/>
      <c r="AG70" s="502"/>
      <c r="AH70" s="945"/>
      <c r="AI70" s="862"/>
      <c r="AJ70" s="864"/>
      <c r="AK70" s="466">
        <f>J70-M70-P70-S70-V70-Y70</f>
        <v>0</v>
      </c>
      <c r="AL70" s="461"/>
      <c r="AM70" s="461"/>
      <c r="AN70" s="461">
        <v>24</v>
      </c>
      <c r="AO70" s="461"/>
      <c r="AP70" s="461"/>
      <c r="AQ70" s="461">
        <f>SUM(AL70:AP70)</f>
        <v>24</v>
      </c>
    </row>
    <row r="71" spans="1:43" ht="36" customHeight="1">
      <c r="A71" s="619" t="s">
        <v>375</v>
      </c>
      <c r="B71" s="670" t="s">
        <v>376</v>
      </c>
      <c r="C71" s="665"/>
      <c r="D71" s="1322"/>
      <c r="E71" s="556"/>
      <c r="F71" s="788"/>
      <c r="G71" s="568"/>
      <c r="H71" s="668">
        <f>I71+J71</f>
        <v>96</v>
      </c>
      <c r="I71" s="548">
        <v>20</v>
      </c>
      <c r="J71" s="663">
        <v>76</v>
      </c>
      <c r="K71" s="548">
        <v>66</v>
      </c>
      <c r="L71" s="1027">
        <v>10</v>
      </c>
      <c r="M71" s="1011"/>
      <c r="N71" s="929"/>
      <c r="O71" s="488"/>
      <c r="P71" s="876"/>
      <c r="Q71" s="929"/>
      <c r="R71" s="870"/>
      <c r="S71" s="1011"/>
      <c r="T71" s="872"/>
      <c r="U71" s="488"/>
      <c r="V71" s="872"/>
      <c r="W71" s="929"/>
      <c r="X71" s="488"/>
      <c r="Y71" s="872">
        <v>76</v>
      </c>
      <c r="Z71" s="929">
        <v>20</v>
      </c>
      <c r="AA71" s="488"/>
      <c r="AB71" s="1036"/>
      <c r="AC71" s="888"/>
      <c r="AD71" s="517"/>
      <c r="AE71" s="864"/>
      <c r="AF71" s="862"/>
      <c r="AG71" s="502"/>
      <c r="AH71" s="945"/>
      <c r="AI71" s="862"/>
      <c r="AJ71" s="873"/>
      <c r="AK71" s="466"/>
      <c r="AL71" s="461"/>
      <c r="AM71" s="461"/>
      <c r="AN71" s="461"/>
      <c r="AO71" s="461"/>
      <c r="AP71" s="461"/>
      <c r="AQ71" s="461"/>
    </row>
    <row r="72" spans="1:43" ht="52.5" customHeight="1">
      <c r="A72" s="747" t="s">
        <v>377</v>
      </c>
      <c r="B72" s="805" t="s">
        <v>397</v>
      </c>
      <c r="C72" s="478"/>
      <c r="D72" s="1037" t="s">
        <v>429</v>
      </c>
      <c r="E72" s="541"/>
      <c r="F72" s="469"/>
      <c r="G72" s="692">
        <v>108</v>
      </c>
      <c r="H72" s="568"/>
      <c r="I72" s="777"/>
      <c r="J72" s="785"/>
      <c r="K72" s="777"/>
      <c r="L72" s="1021"/>
      <c r="M72" s="1011"/>
      <c r="N72" s="929"/>
      <c r="O72" s="488"/>
      <c r="P72" s="876"/>
      <c r="Q72" s="929"/>
      <c r="R72" s="870"/>
      <c r="S72" s="1011"/>
      <c r="T72" s="872"/>
      <c r="U72" s="488"/>
      <c r="V72" s="872"/>
      <c r="W72" s="929"/>
      <c r="X72" s="488"/>
      <c r="Y72" s="879">
        <v>108</v>
      </c>
      <c r="Z72" s="877"/>
      <c r="AA72" s="878"/>
      <c r="AB72" s="1038"/>
      <c r="AC72" s="883"/>
      <c r="AD72" s="1024"/>
      <c r="AE72" s="873"/>
      <c r="AF72" s="888"/>
      <c r="AG72" s="517"/>
      <c r="AH72" s="896"/>
      <c r="AI72" s="888"/>
      <c r="AJ72" s="873"/>
      <c r="AK72" s="466"/>
      <c r="AL72" s="461"/>
      <c r="AM72" s="461"/>
      <c r="AN72" s="461"/>
      <c r="AO72" s="461"/>
      <c r="AP72" s="461"/>
      <c r="AQ72" s="461"/>
    </row>
    <row r="73" spans="1:43" ht="57" customHeight="1" thickBot="1">
      <c r="A73" s="671" t="s">
        <v>378</v>
      </c>
      <c r="B73" s="792" t="s">
        <v>398</v>
      </c>
      <c r="C73" s="463"/>
      <c r="D73" s="544" t="s">
        <v>429</v>
      </c>
      <c r="E73" s="465"/>
      <c r="F73" s="500"/>
      <c r="G73" s="693">
        <v>108</v>
      </c>
      <c r="H73" s="569"/>
      <c r="I73" s="778"/>
      <c r="J73" s="786"/>
      <c r="K73" s="778"/>
      <c r="L73" s="1039"/>
      <c r="M73" s="1022"/>
      <c r="N73" s="883"/>
      <c r="O73" s="512"/>
      <c r="P73" s="996"/>
      <c r="Q73" s="910"/>
      <c r="R73" s="960"/>
      <c r="S73" s="1022"/>
      <c r="T73" s="962"/>
      <c r="U73" s="630"/>
      <c r="V73" s="962"/>
      <c r="W73" s="883"/>
      <c r="X73" s="512"/>
      <c r="Y73" s="849">
        <v>108</v>
      </c>
      <c r="Z73" s="846"/>
      <c r="AA73" s="918"/>
      <c r="AB73" s="994"/>
      <c r="AC73" s="935"/>
      <c r="AD73" s="957"/>
      <c r="AE73" s="890"/>
      <c r="AF73" s="935"/>
      <c r="AG73" s="504"/>
      <c r="AH73" s="934"/>
      <c r="AI73" s="935"/>
      <c r="AJ73" s="908"/>
      <c r="AK73" s="466"/>
      <c r="AL73" s="461"/>
      <c r="AM73" s="461"/>
      <c r="AN73" s="461"/>
      <c r="AO73" s="461"/>
      <c r="AP73" s="461"/>
      <c r="AQ73" s="461"/>
    </row>
    <row r="74" spans="1:43" ht="51" customHeight="1" thickBot="1">
      <c r="A74" s="709" t="s">
        <v>379</v>
      </c>
      <c r="B74" s="742" t="s">
        <v>380</v>
      </c>
      <c r="C74" s="586" t="s">
        <v>430</v>
      </c>
      <c r="D74" s="586">
        <v>3</v>
      </c>
      <c r="E74" s="521">
        <v>18</v>
      </c>
      <c r="F74" s="644">
        <f>G74+H74+E74</f>
        <v>298</v>
      </c>
      <c r="G74" s="658">
        <f>G77+G78</f>
        <v>180</v>
      </c>
      <c r="H74" s="689">
        <f>SUM(H75:H76)</f>
        <v>100</v>
      </c>
      <c r="I74" s="743">
        <f>SUM(I75:I76)</f>
        <v>16</v>
      </c>
      <c r="J74" s="743">
        <f>SUM(J75:J76)</f>
        <v>84</v>
      </c>
      <c r="K74" s="743">
        <f>SUM(K75:K76)</f>
        <v>68</v>
      </c>
      <c r="L74" s="743">
        <f>SUM(L75:L76)</f>
        <v>16</v>
      </c>
      <c r="M74" s="923">
        <f aca="true" t="shared" si="33" ref="M74:V74">M75</f>
        <v>0</v>
      </c>
      <c r="N74" s="868">
        <f t="shared" si="33"/>
        <v>0</v>
      </c>
      <c r="O74" s="869">
        <f t="shared" si="33"/>
        <v>0</v>
      </c>
      <c r="P74" s="920">
        <f t="shared" si="33"/>
        <v>0</v>
      </c>
      <c r="Q74" s="868">
        <f t="shared" si="33"/>
        <v>0</v>
      </c>
      <c r="R74" s="869">
        <f t="shared" si="33"/>
        <v>0</v>
      </c>
      <c r="S74" s="920">
        <f t="shared" si="33"/>
        <v>0</v>
      </c>
      <c r="T74" s="869">
        <f t="shared" si="33"/>
        <v>0</v>
      </c>
      <c r="U74" s="638">
        <f t="shared" si="33"/>
        <v>0</v>
      </c>
      <c r="V74" s="869">
        <f t="shared" si="33"/>
        <v>0</v>
      </c>
      <c r="W74" s="869">
        <f aca="true" t="shared" si="34" ref="W74:AD74">W75</f>
        <v>0</v>
      </c>
      <c r="X74" s="869">
        <f t="shared" si="34"/>
        <v>0</v>
      </c>
      <c r="Y74" s="869">
        <f t="shared" si="34"/>
        <v>0</v>
      </c>
      <c r="Z74" s="869">
        <f t="shared" si="34"/>
        <v>0</v>
      </c>
      <c r="AA74" s="869">
        <f t="shared" si="34"/>
        <v>0</v>
      </c>
      <c r="AB74" s="869">
        <f>AB75</f>
        <v>0</v>
      </c>
      <c r="AC74" s="869">
        <f t="shared" si="34"/>
        <v>0</v>
      </c>
      <c r="AD74" s="869">
        <f t="shared" si="34"/>
        <v>0</v>
      </c>
      <c r="AE74" s="869">
        <f>SUM(AE75:AE76)</f>
        <v>84</v>
      </c>
      <c r="AF74" s="868">
        <f>SUM(AF75:AF76)</f>
        <v>16</v>
      </c>
      <c r="AG74" s="638">
        <v>18</v>
      </c>
      <c r="AH74" s="869">
        <f>AH75</f>
        <v>0</v>
      </c>
      <c r="AI74" s="869">
        <f>AI75</f>
        <v>0</v>
      </c>
      <c r="AJ74" s="869">
        <f>AJ75</f>
        <v>0</v>
      </c>
      <c r="AK74" s="466">
        <f>J74-S74</f>
        <v>84</v>
      </c>
      <c r="AL74" s="461"/>
      <c r="AM74" s="461"/>
      <c r="AN74" s="461"/>
      <c r="AO74" s="461"/>
      <c r="AP74" s="461"/>
      <c r="AQ74" s="461">
        <f>SUM(AL74:AP74)</f>
        <v>0</v>
      </c>
    </row>
    <row r="75" spans="1:43" ht="39.75" customHeight="1">
      <c r="A75" s="728" t="s">
        <v>323</v>
      </c>
      <c r="B75" s="669" t="s">
        <v>381</v>
      </c>
      <c r="C75" s="584"/>
      <c r="D75" s="1204" t="s">
        <v>431</v>
      </c>
      <c r="E75" s="758"/>
      <c r="F75" s="755"/>
      <c r="G75" s="567"/>
      <c r="H75" s="695">
        <f>I75+J75</f>
        <v>36</v>
      </c>
      <c r="I75" s="779">
        <v>4</v>
      </c>
      <c r="J75" s="695">
        <v>32</v>
      </c>
      <c r="K75" s="779">
        <v>28</v>
      </c>
      <c r="L75" s="779">
        <v>4</v>
      </c>
      <c r="M75" s="962"/>
      <c r="N75" s="883"/>
      <c r="O75" s="512"/>
      <c r="P75" s="874"/>
      <c r="Q75" s="875"/>
      <c r="R75" s="657"/>
      <c r="S75" s="962"/>
      <c r="T75" s="962"/>
      <c r="U75" s="502"/>
      <c r="V75" s="962"/>
      <c r="W75" s="875"/>
      <c r="X75" s="512"/>
      <c r="Y75" s="962"/>
      <c r="Z75" s="883"/>
      <c r="AA75" s="512"/>
      <c r="AB75" s="960"/>
      <c r="AC75" s="883"/>
      <c r="AD75" s="512"/>
      <c r="AE75" s="962">
        <v>32</v>
      </c>
      <c r="AF75" s="862">
        <v>4</v>
      </c>
      <c r="AG75" s="512"/>
      <c r="AH75" s="969"/>
      <c r="AI75" s="883"/>
      <c r="AJ75" s="890"/>
      <c r="AK75" s="466">
        <f>J75-M75-P75-S75-V75-Y75</f>
        <v>32</v>
      </c>
      <c r="AL75" s="461"/>
      <c r="AM75" s="461"/>
      <c r="AN75" s="461">
        <v>26</v>
      </c>
      <c r="AO75" s="461"/>
      <c r="AP75" s="461"/>
      <c r="AQ75" s="461">
        <f>SUM(AL75:AP75)</f>
        <v>26</v>
      </c>
    </row>
    <row r="76" spans="1:43" ht="39.75" customHeight="1">
      <c r="A76" s="619" t="s">
        <v>382</v>
      </c>
      <c r="B76" s="670" t="s">
        <v>383</v>
      </c>
      <c r="C76" s="541"/>
      <c r="D76" s="1323"/>
      <c r="E76" s="541"/>
      <c r="F76" s="759"/>
      <c r="G76" s="567"/>
      <c r="H76" s="740">
        <f>I76+J76</f>
        <v>64</v>
      </c>
      <c r="I76" s="662">
        <v>12</v>
      </c>
      <c r="J76" s="740">
        <v>52</v>
      </c>
      <c r="K76" s="662">
        <v>40</v>
      </c>
      <c r="L76" s="662">
        <v>12</v>
      </c>
      <c r="M76" s="873"/>
      <c r="N76" s="888"/>
      <c r="O76" s="517"/>
      <c r="P76" s="873"/>
      <c r="Q76" s="888"/>
      <c r="R76" s="980"/>
      <c r="S76" s="873"/>
      <c r="T76" s="873"/>
      <c r="U76" s="517"/>
      <c r="V76" s="896"/>
      <c r="W76" s="888"/>
      <c r="X76" s="517"/>
      <c r="Y76" s="873"/>
      <c r="Z76" s="888"/>
      <c r="AA76" s="517"/>
      <c r="AB76" s="897"/>
      <c r="AC76" s="888"/>
      <c r="AD76" s="517"/>
      <c r="AE76" s="896">
        <v>52</v>
      </c>
      <c r="AF76" s="888">
        <v>12</v>
      </c>
      <c r="AG76" s="517"/>
      <c r="AH76" s="896"/>
      <c r="AI76" s="888"/>
      <c r="AJ76" s="873"/>
      <c r="AK76" s="466"/>
      <c r="AL76" s="461"/>
      <c r="AM76" s="461"/>
      <c r="AN76" s="461"/>
      <c r="AO76" s="461"/>
      <c r="AP76" s="461"/>
      <c r="AQ76" s="461"/>
    </row>
    <row r="77" spans="1:43" ht="48.75" customHeight="1">
      <c r="A77" s="747" t="s">
        <v>384</v>
      </c>
      <c r="B77" s="806" t="s">
        <v>399</v>
      </c>
      <c r="C77" s="541"/>
      <c r="D77" s="541" t="s">
        <v>432</v>
      </c>
      <c r="E77" s="541"/>
      <c r="F77" s="756"/>
      <c r="G77" s="568">
        <v>108</v>
      </c>
      <c r="H77" s="663"/>
      <c r="I77" s="777"/>
      <c r="J77" s="785"/>
      <c r="K77" s="777"/>
      <c r="L77" s="777"/>
      <c r="M77" s="873"/>
      <c r="N77" s="888"/>
      <c r="O77" s="517"/>
      <c r="P77" s="873"/>
      <c r="Q77" s="888"/>
      <c r="R77" s="980"/>
      <c r="S77" s="873"/>
      <c r="T77" s="873"/>
      <c r="U77" s="517"/>
      <c r="V77" s="896"/>
      <c r="W77" s="888"/>
      <c r="X77" s="517"/>
      <c r="Y77" s="873"/>
      <c r="Z77" s="888"/>
      <c r="AA77" s="517"/>
      <c r="AB77" s="897"/>
      <c r="AC77" s="888"/>
      <c r="AD77" s="517"/>
      <c r="AE77" s="950">
        <v>108</v>
      </c>
      <c r="AF77" s="951"/>
      <c r="AG77" s="537"/>
      <c r="AH77" s="950"/>
      <c r="AI77" s="951"/>
      <c r="AJ77" s="517"/>
      <c r="AK77" s="466"/>
      <c r="AL77" s="461"/>
      <c r="AM77" s="461"/>
      <c r="AN77" s="461"/>
      <c r="AO77" s="461"/>
      <c r="AP77" s="461"/>
      <c r="AQ77" s="461"/>
    </row>
    <row r="78" spans="1:43" ht="60" customHeight="1" thickBot="1">
      <c r="A78" s="671" t="s">
        <v>385</v>
      </c>
      <c r="B78" s="807" t="s">
        <v>400</v>
      </c>
      <c r="C78" s="565"/>
      <c r="D78" s="565" t="s">
        <v>432</v>
      </c>
      <c r="E78" s="565"/>
      <c r="F78" s="757"/>
      <c r="G78" s="748">
        <v>72</v>
      </c>
      <c r="H78" s="696"/>
      <c r="I78" s="780"/>
      <c r="J78" s="789"/>
      <c r="K78" s="780"/>
      <c r="L78" s="780"/>
      <c r="M78" s="909"/>
      <c r="N78" s="910"/>
      <c r="O78" s="964"/>
      <c r="P78" s="909"/>
      <c r="Q78" s="910"/>
      <c r="R78" s="997"/>
      <c r="S78" s="909"/>
      <c r="T78" s="909"/>
      <c r="U78" s="964"/>
      <c r="V78" s="996"/>
      <c r="W78" s="910"/>
      <c r="X78" s="964"/>
      <c r="Y78" s="909"/>
      <c r="Z78" s="910"/>
      <c r="AA78" s="964"/>
      <c r="AB78" s="954"/>
      <c r="AC78" s="910"/>
      <c r="AD78" s="964"/>
      <c r="AE78" s="965">
        <v>72</v>
      </c>
      <c r="AF78" s="968"/>
      <c r="AG78" s="654"/>
      <c r="AH78" s="959"/>
      <c r="AI78" s="912"/>
      <c r="AJ78" s="964"/>
      <c r="AK78" s="466"/>
      <c r="AL78" s="461"/>
      <c r="AM78" s="461"/>
      <c r="AN78" s="461"/>
      <c r="AO78" s="461"/>
      <c r="AP78" s="461"/>
      <c r="AQ78" s="461"/>
    </row>
    <row r="79" spans="1:43" ht="51.75" customHeight="1" thickBot="1">
      <c r="A79" s="671" t="s">
        <v>386</v>
      </c>
      <c r="B79" s="709" t="s">
        <v>387</v>
      </c>
      <c r="C79" s="586" t="s">
        <v>443</v>
      </c>
      <c r="D79" s="521"/>
      <c r="E79" s="521">
        <v>18</v>
      </c>
      <c r="F79" s="644">
        <f>G79+H79+E79</f>
        <v>578</v>
      </c>
      <c r="G79" s="694">
        <f>G82+G83</f>
        <v>396</v>
      </c>
      <c r="H79" s="658">
        <f aca="true" t="shared" si="35" ref="H79:M79">SUM(H80:H81)</f>
        <v>164</v>
      </c>
      <c r="I79" s="689">
        <f t="shared" si="35"/>
        <v>48</v>
      </c>
      <c r="J79" s="658">
        <f t="shared" si="35"/>
        <v>116</v>
      </c>
      <c r="K79" s="708">
        <f t="shared" si="35"/>
        <v>88</v>
      </c>
      <c r="L79" s="787">
        <f t="shared" si="35"/>
        <v>28</v>
      </c>
      <c r="M79" s="923">
        <f t="shared" si="35"/>
        <v>0</v>
      </c>
      <c r="N79" s="868">
        <f aca="true" t="shared" si="36" ref="N79:AA79">SUM(N80:N81)</f>
        <v>0</v>
      </c>
      <c r="O79" s="858">
        <f t="shared" si="36"/>
        <v>0</v>
      </c>
      <c r="P79" s="869">
        <f t="shared" si="36"/>
        <v>0</v>
      </c>
      <c r="Q79" s="868">
        <f t="shared" si="36"/>
        <v>0</v>
      </c>
      <c r="R79" s="858">
        <f t="shared" si="36"/>
        <v>0</v>
      </c>
      <c r="S79" s="923">
        <f t="shared" si="36"/>
        <v>0</v>
      </c>
      <c r="T79" s="868">
        <f t="shared" si="36"/>
        <v>0</v>
      </c>
      <c r="U79" s="638">
        <f t="shared" si="36"/>
        <v>0</v>
      </c>
      <c r="V79" s="869">
        <f t="shared" si="36"/>
        <v>0</v>
      </c>
      <c r="W79" s="868">
        <f t="shared" si="36"/>
        <v>0</v>
      </c>
      <c r="X79" s="858">
        <f t="shared" si="36"/>
        <v>0</v>
      </c>
      <c r="Y79" s="869">
        <f t="shared" si="36"/>
        <v>0</v>
      </c>
      <c r="Z79" s="868">
        <f t="shared" si="36"/>
        <v>0</v>
      </c>
      <c r="AA79" s="858">
        <f t="shared" si="36"/>
        <v>0</v>
      </c>
      <c r="AB79" s="642">
        <f>SUM(AB80:AB81)</f>
        <v>116</v>
      </c>
      <c r="AC79" s="868">
        <f>SUM(AC80:AC81)</f>
        <v>48</v>
      </c>
      <c r="AD79" s="521">
        <v>18</v>
      </c>
      <c r="AE79" s="869">
        <f aca="true" t="shared" si="37" ref="AE79:AJ79">SUM(AE80:AE81)</f>
        <v>0</v>
      </c>
      <c r="AF79" s="868">
        <f t="shared" si="37"/>
        <v>0</v>
      </c>
      <c r="AG79" s="638">
        <f t="shared" si="37"/>
        <v>0</v>
      </c>
      <c r="AH79" s="923">
        <f t="shared" si="37"/>
        <v>0</v>
      </c>
      <c r="AI79" s="868">
        <f t="shared" si="37"/>
        <v>0</v>
      </c>
      <c r="AJ79" s="642">
        <f t="shared" si="37"/>
        <v>0</v>
      </c>
      <c r="AK79" s="466">
        <f>J79-M79-P79-S79-V79-Y79</f>
        <v>116</v>
      </c>
      <c r="AL79" s="461"/>
      <c r="AM79" s="461"/>
      <c r="AN79" s="461"/>
      <c r="AO79" s="461"/>
      <c r="AP79" s="461"/>
      <c r="AQ79" s="461">
        <f>SUM(AL79:AP79)</f>
        <v>0</v>
      </c>
    </row>
    <row r="80" spans="1:43" ht="38.25" customHeight="1" thickBot="1">
      <c r="A80" s="1040" t="s">
        <v>325</v>
      </c>
      <c r="B80" s="812" t="s">
        <v>388</v>
      </c>
      <c r="C80" s="584"/>
      <c r="D80" s="1211" t="s">
        <v>444</v>
      </c>
      <c r="E80" s="761"/>
      <c r="F80" s="622"/>
      <c r="G80" s="695"/>
      <c r="H80" s="740">
        <f>I80+J80</f>
        <v>36</v>
      </c>
      <c r="I80" s="779">
        <v>4</v>
      </c>
      <c r="J80" s="695">
        <v>32</v>
      </c>
      <c r="K80" s="779">
        <v>28</v>
      </c>
      <c r="L80" s="1041">
        <v>4</v>
      </c>
      <c r="M80" s="872"/>
      <c r="N80" s="929"/>
      <c r="O80" s="488"/>
      <c r="P80" s="876"/>
      <c r="Q80" s="872"/>
      <c r="R80" s="870"/>
      <c r="S80" s="1042"/>
      <c r="T80" s="879"/>
      <c r="U80" s="878"/>
      <c r="V80" s="872"/>
      <c r="W80" s="929"/>
      <c r="X80" s="488"/>
      <c r="Y80" s="879"/>
      <c r="Z80" s="877"/>
      <c r="AA80" s="1043"/>
      <c r="AB80" s="870">
        <v>32</v>
      </c>
      <c r="AC80" s="862">
        <v>4</v>
      </c>
      <c r="AD80" s="502"/>
      <c r="AE80" s="864"/>
      <c r="AF80" s="864"/>
      <c r="AG80" s="502"/>
      <c r="AH80" s="864"/>
      <c r="AI80" s="862"/>
      <c r="AJ80" s="1014"/>
      <c r="AK80" s="466">
        <f>J80-M80-P80-S80-V80-Y80</f>
        <v>32</v>
      </c>
      <c r="AL80" s="461"/>
      <c r="AM80" s="461"/>
      <c r="AN80" s="461"/>
      <c r="AO80" s="461">
        <v>34</v>
      </c>
      <c r="AP80" s="461"/>
      <c r="AQ80" s="461">
        <f>SUM(AL80:AP80)</f>
        <v>34</v>
      </c>
    </row>
    <row r="81" spans="1:43" ht="38.25" customHeight="1" thickBot="1">
      <c r="A81" s="815" t="s">
        <v>389</v>
      </c>
      <c r="B81" s="989" t="s">
        <v>390</v>
      </c>
      <c r="C81" s="541"/>
      <c r="D81" s="1324"/>
      <c r="E81" s="541"/>
      <c r="F81" s="760"/>
      <c r="G81" s="663"/>
      <c r="H81" s="663">
        <f>I81+J81</f>
        <v>128</v>
      </c>
      <c r="I81" s="548">
        <v>44</v>
      </c>
      <c r="J81" s="663">
        <v>84</v>
      </c>
      <c r="K81" s="548">
        <v>60</v>
      </c>
      <c r="L81" s="1044">
        <v>24</v>
      </c>
      <c r="M81" s="962"/>
      <c r="N81" s="883"/>
      <c r="O81" s="512"/>
      <c r="P81" s="969"/>
      <c r="Q81" s="864"/>
      <c r="R81" s="960"/>
      <c r="S81" s="845"/>
      <c r="T81" s="849"/>
      <c r="U81" s="609"/>
      <c r="V81" s="962"/>
      <c r="W81" s="883"/>
      <c r="X81" s="512"/>
      <c r="Y81" s="849"/>
      <c r="Z81" s="941"/>
      <c r="AA81" s="609"/>
      <c r="AB81" s="960">
        <v>84</v>
      </c>
      <c r="AC81" s="883">
        <v>44</v>
      </c>
      <c r="AD81" s="512"/>
      <c r="AE81" s="962"/>
      <c r="AF81" s="883"/>
      <c r="AG81" s="512"/>
      <c r="AH81" s="962"/>
      <c r="AI81" s="883"/>
      <c r="AJ81" s="512"/>
      <c r="AK81" s="466"/>
      <c r="AL81" s="461"/>
      <c r="AM81" s="461"/>
      <c r="AN81" s="461"/>
      <c r="AO81" s="461"/>
      <c r="AP81" s="461"/>
      <c r="AQ81" s="461"/>
    </row>
    <row r="82" spans="1:43" ht="53.25" customHeight="1">
      <c r="A82" s="710" t="s">
        <v>391</v>
      </c>
      <c r="B82" s="808" t="s">
        <v>401</v>
      </c>
      <c r="C82" s="541"/>
      <c r="D82" s="760" t="s">
        <v>445</v>
      </c>
      <c r="E82" s="541"/>
      <c r="F82" s="760"/>
      <c r="G82" s="663">
        <v>180</v>
      </c>
      <c r="H82" s="663"/>
      <c r="I82" s="777"/>
      <c r="J82" s="785"/>
      <c r="K82" s="777"/>
      <c r="L82" s="777"/>
      <c r="M82" s="873"/>
      <c r="N82" s="888"/>
      <c r="O82" s="517"/>
      <c r="P82" s="896"/>
      <c r="Q82" s="873"/>
      <c r="R82" s="897"/>
      <c r="S82" s="1045"/>
      <c r="T82" s="952"/>
      <c r="U82" s="537"/>
      <c r="V82" s="873"/>
      <c r="W82" s="888"/>
      <c r="X82" s="517"/>
      <c r="Y82" s="952"/>
      <c r="Z82" s="951"/>
      <c r="AA82" s="537"/>
      <c r="AB82" s="760">
        <v>180</v>
      </c>
      <c r="AC82" s="951"/>
      <c r="AD82" s="537"/>
      <c r="AE82" s="873"/>
      <c r="AF82" s="888"/>
      <c r="AG82" s="517"/>
      <c r="AH82" s="873"/>
      <c r="AI82" s="888"/>
      <c r="AJ82" s="873"/>
      <c r="AK82" s="466"/>
      <c r="AL82" s="461"/>
      <c r="AM82" s="461"/>
      <c r="AN82" s="461"/>
      <c r="AO82" s="461"/>
      <c r="AP82" s="461"/>
      <c r="AQ82" s="461"/>
    </row>
    <row r="83" spans="1:43" ht="63" customHeight="1" thickBot="1">
      <c r="A83" s="749" t="s">
        <v>392</v>
      </c>
      <c r="B83" s="809" t="s">
        <v>402</v>
      </c>
      <c r="C83" s="750"/>
      <c r="D83" s="464" t="s">
        <v>445</v>
      </c>
      <c r="E83" s="585"/>
      <c r="F83" s="464"/>
      <c r="G83" s="691">
        <v>216</v>
      </c>
      <c r="H83" s="697"/>
      <c r="I83" s="778"/>
      <c r="J83" s="790"/>
      <c r="K83" s="778"/>
      <c r="L83" s="1046"/>
      <c r="M83" s="962"/>
      <c r="N83" s="883"/>
      <c r="O83" s="512"/>
      <c r="P83" s="996"/>
      <c r="Q83" s="962"/>
      <c r="R83" s="960"/>
      <c r="S83" s="845"/>
      <c r="T83" s="849"/>
      <c r="U83" s="609"/>
      <c r="V83" s="962"/>
      <c r="W83" s="883"/>
      <c r="X83" s="512"/>
      <c r="Y83" s="849"/>
      <c r="Z83" s="846"/>
      <c r="AA83" s="609"/>
      <c r="AB83" s="464">
        <v>216</v>
      </c>
      <c r="AC83" s="846"/>
      <c r="AD83" s="609"/>
      <c r="AE83" s="962"/>
      <c r="AF83" s="910"/>
      <c r="AG83" s="512"/>
      <c r="AH83" s="962"/>
      <c r="AI83" s="935"/>
      <c r="AJ83" s="512"/>
      <c r="AK83" s="466"/>
      <c r="AL83" s="461"/>
      <c r="AM83" s="461"/>
      <c r="AN83" s="461"/>
      <c r="AO83" s="461"/>
      <c r="AP83" s="461"/>
      <c r="AQ83" s="461"/>
    </row>
    <row r="84" spans="1:43" ht="57" customHeight="1" thickBot="1">
      <c r="A84" s="672" t="s">
        <v>433</v>
      </c>
      <c r="B84" s="711" t="s">
        <v>434</v>
      </c>
      <c r="C84" s="586" t="s">
        <v>446</v>
      </c>
      <c r="D84" s="642">
        <v>3</v>
      </c>
      <c r="E84" s="586">
        <v>18</v>
      </c>
      <c r="F84" s="642">
        <f>G84+H84+E84</f>
        <v>578</v>
      </c>
      <c r="G84" s="658">
        <f>G87+G88</f>
        <v>396</v>
      </c>
      <c r="H84" s="658">
        <f>H85+H86</f>
        <v>164</v>
      </c>
      <c r="I84" s="689">
        <f>I85+I86</f>
        <v>30</v>
      </c>
      <c r="J84" s="658">
        <f>J85+J86</f>
        <v>134</v>
      </c>
      <c r="K84" s="689">
        <f>K85+K86</f>
        <v>106</v>
      </c>
      <c r="L84" s="689">
        <f>L85+L86</f>
        <v>28</v>
      </c>
      <c r="M84" s="923">
        <f>SUM(M85:M86)</f>
        <v>0</v>
      </c>
      <c r="N84" s="868">
        <f aca="true" t="shared" si="38" ref="N84:AG84">SUM(N85:N86)</f>
        <v>0</v>
      </c>
      <c r="O84" s="869">
        <f t="shared" si="38"/>
        <v>0</v>
      </c>
      <c r="P84" s="923">
        <f t="shared" si="38"/>
        <v>0</v>
      </c>
      <c r="Q84" s="868">
        <f t="shared" si="38"/>
        <v>0</v>
      </c>
      <c r="R84" s="869">
        <f t="shared" si="38"/>
        <v>0</v>
      </c>
      <c r="S84" s="923">
        <f t="shared" si="38"/>
        <v>0</v>
      </c>
      <c r="T84" s="868">
        <f t="shared" si="38"/>
        <v>0</v>
      </c>
      <c r="U84" s="869">
        <f t="shared" si="38"/>
        <v>0</v>
      </c>
      <c r="V84" s="923">
        <f t="shared" si="38"/>
        <v>0</v>
      </c>
      <c r="W84" s="868">
        <f t="shared" si="38"/>
        <v>0</v>
      </c>
      <c r="X84" s="869">
        <f t="shared" si="38"/>
        <v>0</v>
      </c>
      <c r="Y84" s="923">
        <f t="shared" si="38"/>
        <v>0</v>
      </c>
      <c r="Z84" s="868">
        <f t="shared" si="38"/>
        <v>0</v>
      </c>
      <c r="AA84" s="869">
        <f t="shared" si="38"/>
        <v>0</v>
      </c>
      <c r="AB84" s="923">
        <f t="shared" si="38"/>
        <v>0</v>
      </c>
      <c r="AC84" s="868">
        <f t="shared" si="38"/>
        <v>0</v>
      </c>
      <c r="AD84" s="869">
        <f t="shared" si="38"/>
        <v>0</v>
      </c>
      <c r="AE84" s="923">
        <f t="shared" si="38"/>
        <v>0</v>
      </c>
      <c r="AF84" s="868">
        <f t="shared" si="38"/>
        <v>0</v>
      </c>
      <c r="AG84" s="869">
        <f t="shared" si="38"/>
        <v>0</v>
      </c>
      <c r="AH84" s="923">
        <f>SUM(AH85:AH86)</f>
        <v>134</v>
      </c>
      <c r="AI84" s="868">
        <f>SUM(AI85:AI86)</f>
        <v>30</v>
      </c>
      <c r="AJ84" s="638">
        <v>18</v>
      </c>
      <c r="AK84" s="466"/>
      <c r="AL84" s="461"/>
      <c r="AM84" s="461"/>
      <c r="AN84" s="461"/>
      <c r="AO84" s="461"/>
      <c r="AP84" s="461"/>
      <c r="AQ84" s="461"/>
    </row>
    <row r="85" spans="1:43" ht="57" customHeight="1">
      <c r="A85" s="1047" t="s">
        <v>435</v>
      </c>
      <c r="B85" s="1048" t="s">
        <v>436</v>
      </c>
      <c r="C85" s="584"/>
      <c r="D85" s="1200" t="s">
        <v>447</v>
      </c>
      <c r="E85" s="584"/>
      <c r="F85" s="622"/>
      <c r="G85" s="695"/>
      <c r="H85" s="740">
        <f>I85+J85</f>
        <v>36</v>
      </c>
      <c r="I85" s="1049">
        <v>4</v>
      </c>
      <c r="J85" s="740">
        <v>32</v>
      </c>
      <c r="K85" s="667">
        <v>32</v>
      </c>
      <c r="L85" s="667">
        <v>0</v>
      </c>
      <c r="M85" s="864"/>
      <c r="N85" s="862"/>
      <c r="O85" s="502"/>
      <c r="P85" s="864"/>
      <c r="Q85" s="862"/>
      <c r="R85" s="991"/>
      <c r="S85" s="940"/>
      <c r="T85" s="861"/>
      <c r="U85" s="620"/>
      <c r="V85" s="864"/>
      <c r="W85" s="864"/>
      <c r="X85" s="863"/>
      <c r="Y85" s="861"/>
      <c r="Z85" s="941"/>
      <c r="AA85" s="620"/>
      <c r="AB85" s="991"/>
      <c r="AC85" s="862"/>
      <c r="AD85" s="502"/>
      <c r="AE85" s="864"/>
      <c r="AF85" s="862"/>
      <c r="AG85" s="502"/>
      <c r="AH85" s="864">
        <v>32</v>
      </c>
      <c r="AI85" s="862">
        <v>4</v>
      </c>
      <c r="AJ85" s="864"/>
      <c r="AK85" s="466"/>
      <c r="AL85" s="461"/>
      <c r="AM85" s="461"/>
      <c r="AN85" s="461"/>
      <c r="AO85" s="461"/>
      <c r="AP85" s="461"/>
      <c r="AQ85" s="461"/>
    </row>
    <row r="86" spans="1:43" ht="57" customHeight="1">
      <c r="A86" s="1050" t="s">
        <v>437</v>
      </c>
      <c r="B86" s="1051" t="s">
        <v>438</v>
      </c>
      <c r="C86" s="587"/>
      <c r="D86" s="1201"/>
      <c r="E86" s="750"/>
      <c r="F86" s="762"/>
      <c r="G86" s="697"/>
      <c r="H86" s="740">
        <f>I86+J86</f>
        <v>128</v>
      </c>
      <c r="I86" s="1052">
        <v>26</v>
      </c>
      <c r="J86" s="697">
        <v>102</v>
      </c>
      <c r="K86" s="1072">
        <v>74</v>
      </c>
      <c r="L86" s="1072">
        <v>28</v>
      </c>
      <c r="M86" s="890"/>
      <c r="N86" s="935"/>
      <c r="O86" s="504"/>
      <c r="P86" s="890"/>
      <c r="Q86" s="935"/>
      <c r="R86" s="994"/>
      <c r="S86" s="1053"/>
      <c r="T86" s="1054"/>
      <c r="U86" s="537"/>
      <c r="V86" s="890"/>
      <c r="W86" s="890"/>
      <c r="X86" s="1024"/>
      <c r="Y86" s="1054"/>
      <c r="Z86" s="1055"/>
      <c r="AA86" s="1056"/>
      <c r="AB86" s="994"/>
      <c r="AC86" s="935"/>
      <c r="AD86" s="504"/>
      <c r="AE86" s="890"/>
      <c r="AF86" s="935"/>
      <c r="AG86" s="504"/>
      <c r="AH86" s="890">
        <v>102</v>
      </c>
      <c r="AI86" s="935">
        <v>26</v>
      </c>
      <c r="AJ86" s="890"/>
      <c r="AK86" s="466"/>
      <c r="AL86" s="461"/>
      <c r="AM86" s="461"/>
      <c r="AN86" s="461"/>
      <c r="AO86" s="461"/>
      <c r="AP86" s="461"/>
      <c r="AQ86" s="461"/>
    </row>
    <row r="87" spans="1:43" ht="57" customHeight="1">
      <c r="A87" s="712" t="s">
        <v>439</v>
      </c>
      <c r="B87" s="810" t="s">
        <v>440</v>
      </c>
      <c r="C87" s="541"/>
      <c r="D87" s="760" t="s">
        <v>448</v>
      </c>
      <c r="E87" s="541"/>
      <c r="F87" s="760"/>
      <c r="G87" s="663">
        <v>180</v>
      </c>
      <c r="H87" s="663"/>
      <c r="I87" s="781"/>
      <c r="J87" s="785"/>
      <c r="K87" s="781"/>
      <c r="L87" s="781"/>
      <c r="M87" s="873"/>
      <c r="N87" s="888"/>
      <c r="O87" s="517"/>
      <c r="P87" s="873"/>
      <c r="Q87" s="888"/>
      <c r="R87" s="897"/>
      <c r="S87" s="950"/>
      <c r="T87" s="952"/>
      <c r="U87" s="537"/>
      <c r="V87" s="873"/>
      <c r="W87" s="888"/>
      <c r="X87" s="888"/>
      <c r="Y87" s="952"/>
      <c r="Z87" s="951"/>
      <c r="AA87" s="537"/>
      <c r="AB87" s="897"/>
      <c r="AC87" s="888"/>
      <c r="AD87" s="517"/>
      <c r="AE87" s="873"/>
      <c r="AF87" s="888"/>
      <c r="AG87" s="517"/>
      <c r="AH87" s="952">
        <v>180</v>
      </c>
      <c r="AI87" s="888"/>
      <c r="AJ87" s="952"/>
      <c r="AK87" s="466"/>
      <c r="AL87" s="461"/>
      <c r="AM87" s="461"/>
      <c r="AN87" s="461"/>
      <c r="AO87" s="461"/>
      <c r="AP87" s="461"/>
      <c r="AQ87" s="461"/>
    </row>
    <row r="88" spans="1:43" ht="57" customHeight="1" thickBot="1">
      <c r="A88" s="713" t="s">
        <v>441</v>
      </c>
      <c r="B88" s="811" t="s">
        <v>442</v>
      </c>
      <c r="C88" s="585"/>
      <c r="D88" s="566" t="s">
        <v>448</v>
      </c>
      <c r="E88" s="585"/>
      <c r="F88" s="566"/>
      <c r="G88" s="664">
        <v>216</v>
      </c>
      <c r="H88" s="664"/>
      <c r="I88" s="782"/>
      <c r="J88" s="786"/>
      <c r="K88" s="782"/>
      <c r="L88" s="782"/>
      <c r="M88" s="908"/>
      <c r="N88" s="955"/>
      <c r="O88" s="513"/>
      <c r="P88" s="908"/>
      <c r="Q88" s="955"/>
      <c r="R88" s="956"/>
      <c r="S88" s="959"/>
      <c r="T88" s="1057"/>
      <c r="U88" s="654"/>
      <c r="V88" s="908"/>
      <c r="W88" s="908"/>
      <c r="X88" s="957"/>
      <c r="Y88" s="1057"/>
      <c r="Z88" s="958"/>
      <c r="AA88" s="654"/>
      <c r="AB88" s="956"/>
      <c r="AC88" s="955"/>
      <c r="AD88" s="513"/>
      <c r="AE88" s="908"/>
      <c r="AF88" s="955"/>
      <c r="AG88" s="513"/>
      <c r="AH88" s="1057">
        <v>216</v>
      </c>
      <c r="AI88" s="955"/>
      <c r="AJ88" s="1057"/>
      <c r="AK88" s="466"/>
      <c r="AL88" s="461"/>
      <c r="AM88" s="461"/>
      <c r="AN88" s="461"/>
      <c r="AO88" s="461"/>
      <c r="AP88" s="461"/>
      <c r="AQ88" s="461"/>
    </row>
    <row r="89" spans="1:43" ht="23.25" customHeight="1" thickBot="1">
      <c r="A89" s="672" t="s">
        <v>249</v>
      </c>
      <c r="B89" s="673" t="s">
        <v>64</v>
      </c>
      <c r="C89" s="586"/>
      <c r="D89" s="642">
        <f>D90+D91</f>
        <v>108</v>
      </c>
      <c r="E89" s="586"/>
      <c r="F89" s="642"/>
      <c r="G89" s="658"/>
      <c r="H89" s="658"/>
      <c r="I89" s="783"/>
      <c r="J89" s="791"/>
      <c r="K89" s="783"/>
      <c r="L89" s="783"/>
      <c r="M89" s="869">
        <f>SUM(M90:M91)</f>
        <v>0</v>
      </c>
      <c r="N89" s="866"/>
      <c r="O89" s="538"/>
      <c r="P89" s="869">
        <f>SUM(P90:P91)</f>
        <v>18</v>
      </c>
      <c r="Q89" s="868"/>
      <c r="R89" s="642"/>
      <c r="S89" s="923">
        <v>0</v>
      </c>
      <c r="T89" s="867"/>
      <c r="U89" s="538"/>
      <c r="V89" s="869">
        <f>SUM(V90:V91)</f>
        <v>30</v>
      </c>
      <c r="W89" s="869"/>
      <c r="X89" s="858"/>
      <c r="Y89" s="869">
        <f>SUM(Y90:Y91)</f>
        <v>18</v>
      </c>
      <c r="Z89" s="868"/>
      <c r="AA89" s="638"/>
      <c r="AB89" s="1058">
        <f>SUM(AB90:AB91)</f>
        <v>18</v>
      </c>
      <c r="AC89" s="868"/>
      <c r="AD89" s="638"/>
      <c r="AE89" s="869">
        <f>SUM(AE90:AE91)</f>
        <v>18</v>
      </c>
      <c r="AF89" s="868"/>
      <c r="AG89" s="638"/>
      <c r="AH89" s="869">
        <v>18</v>
      </c>
      <c r="AI89" s="868"/>
      <c r="AJ89" s="869"/>
      <c r="AK89" s="466"/>
      <c r="AL89" s="461"/>
      <c r="AM89" s="461"/>
      <c r="AN89" s="461"/>
      <c r="AO89" s="461"/>
      <c r="AP89" s="461"/>
      <c r="AQ89" s="461"/>
    </row>
    <row r="90" spans="1:43" ht="18.75" customHeight="1" thickBot="1">
      <c r="A90" s="672"/>
      <c r="B90" s="722" t="s">
        <v>250</v>
      </c>
      <c r="C90" s="586"/>
      <c r="D90" s="638">
        <v>36</v>
      </c>
      <c r="E90" s="586"/>
      <c r="F90" s="638"/>
      <c r="G90" s="689"/>
      <c r="H90" s="708"/>
      <c r="I90" s="783"/>
      <c r="J90" s="791"/>
      <c r="K90" s="783"/>
      <c r="L90" s="783"/>
      <c r="M90" s="869">
        <v>0</v>
      </c>
      <c r="N90" s="868"/>
      <c r="O90" s="638"/>
      <c r="P90" s="869">
        <v>6</v>
      </c>
      <c r="Q90" s="868"/>
      <c r="R90" s="642"/>
      <c r="S90" s="923">
        <v>0</v>
      </c>
      <c r="T90" s="869"/>
      <c r="U90" s="638"/>
      <c r="V90" s="869">
        <v>12</v>
      </c>
      <c r="W90" s="868"/>
      <c r="X90" s="858"/>
      <c r="Y90" s="869">
        <v>6</v>
      </c>
      <c r="Z90" s="868"/>
      <c r="AA90" s="638"/>
      <c r="AB90" s="1058">
        <v>6</v>
      </c>
      <c r="AC90" s="868"/>
      <c r="AD90" s="638"/>
      <c r="AE90" s="869">
        <v>6</v>
      </c>
      <c r="AF90" s="868"/>
      <c r="AG90" s="638"/>
      <c r="AH90" s="869">
        <v>6</v>
      </c>
      <c r="AI90" s="868"/>
      <c r="AJ90" s="869"/>
      <c r="AK90" s="466">
        <f>J90-M90-P90-S90-V90-Y90</f>
        <v>-24</v>
      </c>
      <c r="AL90" s="461"/>
      <c r="AM90" s="461"/>
      <c r="AN90" s="461"/>
      <c r="AO90" s="461"/>
      <c r="AP90" s="461"/>
      <c r="AQ90" s="461">
        <f>SUM(AL90:AP90)</f>
        <v>0</v>
      </c>
    </row>
    <row r="91" spans="1:43" ht="15" customHeight="1" thickBot="1">
      <c r="A91" s="798"/>
      <c r="B91" s="717" t="s">
        <v>268</v>
      </c>
      <c r="C91" s="565"/>
      <c r="D91" s="799">
        <v>72</v>
      </c>
      <c r="E91" s="800"/>
      <c r="F91" s="737"/>
      <c r="G91" s="737"/>
      <c r="H91" s="565"/>
      <c r="I91" s="737"/>
      <c r="J91" s="565"/>
      <c r="K91" s="737"/>
      <c r="L91" s="519"/>
      <c r="M91" s="1059">
        <v>0</v>
      </c>
      <c r="N91" s="968"/>
      <c r="O91" s="737"/>
      <c r="P91" s="965">
        <v>12</v>
      </c>
      <c r="Q91" s="912"/>
      <c r="R91" s="563"/>
      <c r="S91" s="965">
        <v>0</v>
      </c>
      <c r="T91" s="912"/>
      <c r="U91" s="737"/>
      <c r="V91" s="563">
        <v>18</v>
      </c>
      <c r="W91" s="968"/>
      <c r="X91" s="1004"/>
      <c r="Y91" s="912">
        <v>12</v>
      </c>
      <c r="Z91" s="968"/>
      <c r="AA91" s="737"/>
      <c r="AB91" s="1060">
        <v>12</v>
      </c>
      <c r="AC91" s="968"/>
      <c r="AD91" s="737"/>
      <c r="AE91" s="912">
        <v>12</v>
      </c>
      <c r="AF91" s="968"/>
      <c r="AG91" s="737"/>
      <c r="AH91" s="912">
        <v>12</v>
      </c>
      <c r="AI91" s="968"/>
      <c r="AJ91" s="912"/>
      <c r="AK91" s="559">
        <f>J91-M91-P91-S91-V91-Y91</f>
        <v>-42</v>
      </c>
      <c r="AL91" s="560"/>
      <c r="AM91" s="560"/>
      <c r="AN91" s="560"/>
      <c r="AO91" s="560"/>
      <c r="AP91" s="560"/>
      <c r="AQ91" s="560">
        <f>SUM(AL91:AP91)</f>
        <v>0</v>
      </c>
    </row>
    <row r="92" spans="1:43" ht="15" customHeight="1" thickBot="1">
      <c r="A92" s="641" t="s">
        <v>329</v>
      </c>
      <c r="B92" s="714" t="s">
        <v>330</v>
      </c>
      <c r="C92" s="587"/>
      <c r="D92" s="549">
        <v>72</v>
      </c>
      <c r="E92" s="796"/>
      <c r="F92" s="797"/>
      <c r="G92" s="464"/>
      <c r="H92" s="463"/>
      <c r="I92" s="492"/>
      <c r="J92" s="464"/>
      <c r="K92" s="492"/>
      <c r="L92" s="465"/>
      <c r="M92" s="845"/>
      <c r="N92" s="846"/>
      <c r="O92" s="661"/>
      <c r="P92" s="854"/>
      <c r="Q92" s="849"/>
      <c r="R92" s="464"/>
      <c r="S92" s="845"/>
      <c r="T92" s="849"/>
      <c r="U92" s="609"/>
      <c r="V92" s="1061"/>
      <c r="W92" s="464"/>
      <c r="X92" s="858"/>
      <c r="Y92" s="849"/>
      <c r="Z92" s="846"/>
      <c r="AA92" s="609"/>
      <c r="AB92" s="1058"/>
      <c r="AC92" s="868"/>
      <c r="AD92" s="638"/>
      <c r="AE92" s="912"/>
      <c r="AF92" s="968"/>
      <c r="AG92" s="737"/>
      <c r="AH92" s="912"/>
      <c r="AI92" s="968"/>
      <c r="AJ92" s="737"/>
      <c r="AK92" s="466"/>
      <c r="AL92" s="550"/>
      <c r="AM92" s="550"/>
      <c r="AN92" s="550"/>
      <c r="AO92" s="550"/>
      <c r="AP92" s="550"/>
      <c r="AQ92" s="555"/>
    </row>
    <row r="93" spans="1:43" ht="27" customHeight="1" thickBot="1">
      <c r="A93" s="1212" t="s">
        <v>326</v>
      </c>
      <c r="B93" s="1325"/>
      <c r="C93" s="588">
        <f>C8+C38+C57</f>
        <v>14</v>
      </c>
      <c r="D93" s="467">
        <f>D8+D38+D57</f>
        <v>43</v>
      </c>
      <c r="E93" s="633">
        <f>E8+E38+E57</f>
        <v>252</v>
      </c>
      <c r="F93" s="633">
        <f>G93+H93+E93+D92</f>
        <v>5904</v>
      </c>
      <c r="G93" s="698">
        <f>G8+G38+G57</f>
        <v>1800</v>
      </c>
      <c r="H93" s="633">
        <f>H8+H38+H57</f>
        <v>3780</v>
      </c>
      <c r="I93" s="1062">
        <f>I8+I38+I57</f>
        <v>330</v>
      </c>
      <c r="J93" s="633">
        <f>J8+J38+J57</f>
        <v>3450</v>
      </c>
      <c r="K93" s="633">
        <f>K8+K38+K57+K91</f>
        <v>2318</v>
      </c>
      <c r="L93" s="467">
        <f>L8+L38+L57+L91</f>
        <v>1132</v>
      </c>
      <c r="M93" s="1063">
        <f>M8+M38+M57</f>
        <v>578</v>
      </c>
      <c r="N93" s="852">
        <f>N8+N38+N57</f>
        <v>34</v>
      </c>
      <c r="O93" s="853">
        <v>0</v>
      </c>
      <c r="P93" s="851">
        <f>P8+P38+P57</f>
        <v>620</v>
      </c>
      <c r="Q93" s="921">
        <f>Q8+Q38+Q57+Q91</f>
        <v>46</v>
      </c>
      <c r="R93" s="853">
        <f aca="true" t="shared" si="39" ref="R93:Y93">R8+R38+R57</f>
        <v>18</v>
      </c>
      <c r="S93" s="1063">
        <f t="shared" si="39"/>
        <v>496</v>
      </c>
      <c r="T93" s="921">
        <f t="shared" si="39"/>
        <v>26</v>
      </c>
      <c r="U93" s="853">
        <f t="shared" si="39"/>
        <v>0</v>
      </c>
      <c r="V93" s="921">
        <f t="shared" si="39"/>
        <v>442</v>
      </c>
      <c r="W93" s="852">
        <f t="shared" si="39"/>
        <v>50</v>
      </c>
      <c r="X93" s="661">
        <f t="shared" si="39"/>
        <v>30</v>
      </c>
      <c r="Y93" s="921">
        <f t="shared" si="39"/>
        <v>314</v>
      </c>
      <c r="Z93" s="852">
        <f>Z8+Z38+Z57+Z91</f>
        <v>24</v>
      </c>
      <c r="AA93" s="853">
        <f aca="true" t="shared" si="40" ref="AA93:AJ93">AA8+AA38+AA57</f>
        <v>58</v>
      </c>
      <c r="AB93" s="1006">
        <f t="shared" si="40"/>
        <v>356</v>
      </c>
      <c r="AC93" s="847">
        <f t="shared" si="40"/>
        <v>54</v>
      </c>
      <c r="AD93" s="661">
        <f t="shared" si="40"/>
        <v>58</v>
      </c>
      <c r="AE93" s="921">
        <f t="shared" si="40"/>
        <v>334</v>
      </c>
      <c r="AF93" s="852">
        <f t="shared" si="40"/>
        <v>40</v>
      </c>
      <c r="AG93" s="853">
        <f t="shared" si="40"/>
        <v>58</v>
      </c>
      <c r="AH93" s="1063">
        <f t="shared" si="40"/>
        <v>310</v>
      </c>
      <c r="AI93" s="852">
        <f t="shared" si="40"/>
        <v>56</v>
      </c>
      <c r="AJ93" s="853">
        <f t="shared" si="40"/>
        <v>30</v>
      </c>
      <c r="AK93" s="466"/>
      <c r="AL93" s="480">
        <f>SUM(AL11:AL91)</f>
        <v>306</v>
      </c>
      <c r="AM93" s="480">
        <f>SUM(AM11:AM91)</f>
        <v>360</v>
      </c>
      <c r="AN93" s="480">
        <f>SUM(AN11:AN91)</f>
        <v>288</v>
      </c>
      <c r="AO93" s="480">
        <f>SUM(AO11:AO91)</f>
        <v>246</v>
      </c>
      <c r="AP93" s="480">
        <f>SUM(AP11:AP91)</f>
        <v>54</v>
      </c>
      <c r="AQ93" s="461">
        <f>SUM(AL93:AP93)</f>
        <v>1254</v>
      </c>
    </row>
    <row r="94" spans="1:43" ht="27" customHeight="1" thickBot="1">
      <c r="A94" s="1207" t="s">
        <v>327</v>
      </c>
      <c r="B94" s="1208"/>
      <c r="C94" s="588"/>
      <c r="D94" s="467"/>
      <c r="E94" s="467"/>
      <c r="F94" s="481"/>
      <c r="G94" s="699"/>
      <c r="H94" s="633">
        <f>H58+H38</f>
        <v>1728</v>
      </c>
      <c r="I94" s="1064">
        <f>SUM(I38+I58+I91)</f>
        <v>330</v>
      </c>
      <c r="J94" s="674">
        <f>SUM(J38+J58)</f>
        <v>1398</v>
      </c>
      <c r="K94" s="633">
        <f>SUM(K38+K58+K91)</f>
        <v>846</v>
      </c>
      <c r="L94" s="467">
        <f>SUM(L38+L58+L91)</f>
        <v>552</v>
      </c>
      <c r="M94" s="1063">
        <f>M38</f>
        <v>136</v>
      </c>
      <c r="N94" s="852"/>
      <c r="O94" s="853"/>
      <c r="P94" s="851">
        <f>P57+P38</f>
        <v>180</v>
      </c>
      <c r="Q94" s="921"/>
      <c r="R94" s="674"/>
      <c r="S94" s="1063">
        <f>S58+S38</f>
        <v>116</v>
      </c>
      <c r="T94" s="847"/>
      <c r="U94" s="853"/>
      <c r="V94" s="921">
        <f>V58+V38</f>
        <v>192</v>
      </c>
      <c r="W94" s="852"/>
      <c r="X94" s="853"/>
      <c r="Y94" s="921">
        <f>Y58+Y38</f>
        <v>108</v>
      </c>
      <c r="Z94" s="852"/>
      <c r="AA94" s="853"/>
      <c r="AB94" s="851">
        <f>AB58+AB38</f>
        <v>142</v>
      </c>
      <c r="AC94" s="921"/>
      <c r="AD94" s="853"/>
      <c r="AE94" s="921">
        <f>AE58+AE38</f>
        <v>246</v>
      </c>
      <c r="AF94" s="852"/>
      <c r="AG94" s="853"/>
      <c r="AH94" s="1063">
        <f>AH58+AH38</f>
        <v>278</v>
      </c>
      <c r="AI94" s="852"/>
      <c r="AJ94" s="853"/>
      <c r="AK94" s="466"/>
      <c r="AL94" s="461"/>
      <c r="AM94" s="461"/>
      <c r="AN94" s="461"/>
      <c r="AO94" s="461"/>
      <c r="AP94" s="461"/>
      <c r="AQ94" s="461">
        <f>SUM(AL94:AP94)</f>
        <v>0</v>
      </c>
    </row>
    <row r="95" spans="1:43" ht="27" customHeight="1" thickBot="1">
      <c r="A95" s="1209" t="s">
        <v>458</v>
      </c>
      <c r="B95" s="1210"/>
      <c r="C95" s="519"/>
      <c r="D95" s="561"/>
      <c r="E95" s="561"/>
      <c r="F95" s="562"/>
      <c r="G95" s="563">
        <f>G93</f>
        <v>1800</v>
      </c>
      <c r="H95" s="562"/>
      <c r="I95" s="492"/>
      <c r="J95" s="563"/>
      <c r="K95" s="520"/>
      <c r="L95" s="519"/>
      <c r="M95" s="1059">
        <f>M98+M99</f>
        <v>0</v>
      </c>
      <c r="N95" s="1065"/>
      <c r="O95" s="1066"/>
      <c r="P95" s="965">
        <f>P99+P98</f>
        <v>180</v>
      </c>
      <c r="Q95" s="912"/>
      <c r="R95" s="563"/>
      <c r="S95" s="1067">
        <f>S98</f>
        <v>90</v>
      </c>
      <c r="T95" s="1068"/>
      <c r="U95" s="737"/>
      <c r="V95" s="912">
        <f>V98+V99</f>
        <v>342</v>
      </c>
      <c r="W95" s="857"/>
      <c r="X95" s="737"/>
      <c r="Y95" s="912">
        <f>Y98+Y99</f>
        <v>216</v>
      </c>
      <c r="Z95" s="968"/>
      <c r="AA95" s="737"/>
      <c r="AB95" s="965">
        <f>AB98+AB99</f>
        <v>396</v>
      </c>
      <c r="AC95" s="912"/>
      <c r="AD95" s="737"/>
      <c r="AE95" s="912">
        <f>AE98+AE99</f>
        <v>180</v>
      </c>
      <c r="AF95" s="968"/>
      <c r="AG95" s="848"/>
      <c r="AH95" s="912">
        <f>AH98+AH99</f>
        <v>396</v>
      </c>
      <c r="AI95" s="968"/>
      <c r="AJ95" s="958"/>
      <c r="AL95" s="1226" t="s">
        <v>328</v>
      </c>
      <c r="AM95" s="1226"/>
      <c r="AN95" s="461" t="e">
        <f>L59+L64+L69+L74+L79+#REF!+#REF!+#REF!</f>
        <v>#REF!</v>
      </c>
      <c r="AO95" s="461"/>
      <c r="AP95" s="461"/>
      <c r="AQ95" s="462"/>
    </row>
    <row r="96" spans="1:38" ht="17.25" customHeight="1" thickBot="1">
      <c r="A96" s="553"/>
      <c r="B96" s="554"/>
      <c r="C96" s="1202" t="s">
        <v>459</v>
      </c>
      <c r="D96" s="1202"/>
      <c r="E96" s="1202"/>
      <c r="F96" s="1202"/>
      <c r="G96" s="1202"/>
      <c r="H96" s="1202"/>
      <c r="I96" s="1202"/>
      <c r="J96" s="1202"/>
      <c r="K96" s="1202"/>
      <c r="L96" s="1202"/>
      <c r="M96" s="1246">
        <v>36</v>
      </c>
      <c r="N96" s="1314"/>
      <c r="O96" s="1311"/>
      <c r="P96" s="1218">
        <v>36</v>
      </c>
      <c r="Q96" s="1314"/>
      <c r="R96" s="1326"/>
      <c r="S96" s="1246">
        <v>36</v>
      </c>
      <c r="T96" s="1314"/>
      <c r="U96" s="1311"/>
      <c r="V96" s="1218">
        <v>36</v>
      </c>
      <c r="W96" s="1314"/>
      <c r="X96" s="1311"/>
      <c r="Y96" s="1218">
        <v>36</v>
      </c>
      <c r="Z96" s="1314"/>
      <c r="AA96" s="1311"/>
      <c r="AB96" s="1217">
        <v>36</v>
      </c>
      <c r="AC96" s="1314"/>
      <c r="AD96" s="1311"/>
      <c r="AE96" s="1218">
        <v>36</v>
      </c>
      <c r="AF96" s="1218"/>
      <c r="AG96" s="1227"/>
      <c r="AH96" s="1217">
        <v>36</v>
      </c>
      <c r="AI96" s="1314"/>
      <c r="AJ96" s="1311"/>
      <c r="AL96" s="466"/>
    </row>
    <row r="97" spans="1:38" ht="12.75" customHeight="1" thickBot="1">
      <c r="A97" s="675"/>
      <c r="B97" s="482"/>
      <c r="C97" s="1197" t="s">
        <v>331</v>
      </c>
      <c r="D97" s="1198" t="s">
        <v>332</v>
      </c>
      <c r="E97" s="1198"/>
      <c r="F97" s="1198"/>
      <c r="G97" s="1198"/>
      <c r="H97" s="1198"/>
      <c r="I97" s="1198"/>
      <c r="J97" s="1198"/>
      <c r="K97" s="1198"/>
      <c r="L97" s="1198"/>
      <c r="M97" s="1250">
        <f>M93+N93</f>
        <v>612</v>
      </c>
      <c r="N97" s="1327"/>
      <c r="O97" s="1328"/>
      <c r="P97" s="1248">
        <f>P93+Q93</f>
        <v>666</v>
      </c>
      <c r="Q97" s="1327"/>
      <c r="R97" s="1328"/>
      <c r="S97" s="1248">
        <f>S93+T93</f>
        <v>522</v>
      </c>
      <c r="T97" s="1327"/>
      <c r="U97" s="1328"/>
      <c r="V97" s="1248">
        <f>V93+W93</f>
        <v>492</v>
      </c>
      <c r="W97" s="1327"/>
      <c r="X97" s="1329"/>
      <c r="Y97" s="1250">
        <f>Y93+Z93</f>
        <v>338</v>
      </c>
      <c r="Z97" s="1327"/>
      <c r="AA97" s="1328"/>
      <c r="AB97" s="1251">
        <f>AB93+AC93</f>
        <v>410</v>
      </c>
      <c r="AC97" s="1330"/>
      <c r="AD97" s="1331"/>
      <c r="AE97" s="1251">
        <f>AE93+AF93</f>
        <v>374</v>
      </c>
      <c r="AF97" s="1330"/>
      <c r="AG97" s="1331"/>
      <c r="AH97" s="1251">
        <f>AH93+AI93</f>
        <v>366</v>
      </c>
      <c r="AI97" s="1330"/>
      <c r="AJ97" s="1331"/>
      <c r="AL97" s="466"/>
    </row>
    <row r="98" spans="1:38" ht="13.5" thickBot="1">
      <c r="A98" s="677" t="s">
        <v>330</v>
      </c>
      <c r="B98" s="678"/>
      <c r="C98" s="1197"/>
      <c r="D98" s="483" t="s">
        <v>333</v>
      </c>
      <c r="E98" s="483"/>
      <c r="F98" s="676"/>
      <c r="G98" s="676"/>
      <c r="H98" s="676"/>
      <c r="I98" s="676"/>
      <c r="J98" s="676"/>
      <c r="K98" s="676"/>
      <c r="L98" s="676"/>
      <c r="M98" s="1247">
        <v>0</v>
      </c>
      <c r="N98" s="1332"/>
      <c r="O98" s="1333"/>
      <c r="P98" s="1249">
        <v>72</v>
      </c>
      <c r="Q98" s="1332"/>
      <c r="R98" s="1333"/>
      <c r="S98" s="1249">
        <v>90</v>
      </c>
      <c r="T98" s="1334"/>
      <c r="U98" s="1335"/>
      <c r="V98" s="1249">
        <v>90</v>
      </c>
      <c r="W98" s="1332"/>
      <c r="X98" s="1333"/>
      <c r="Y98" s="1249">
        <v>108</v>
      </c>
      <c r="Z98" s="1332"/>
      <c r="AA98" s="1333"/>
      <c r="AB98" s="1252">
        <v>180</v>
      </c>
      <c r="AC98" s="1324"/>
      <c r="AD98" s="1336"/>
      <c r="AE98" s="1252">
        <v>108</v>
      </c>
      <c r="AF98" s="1324"/>
      <c r="AG98" s="1336"/>
      <c r="AH98" s="1252">
        <v>180</v>
      </c>
      <c r="AI98" s="1324"/>
      <c r="AJ98" s="1337"/>
      <c r="AL98" s="466"/>
    </row>
    <row r="99" spans="1:38" ht="12.75" customHeight="1" thickBot="1">
      <c r="A99" s="675" t="s">
        <v>479</v>
      </c>
      <c r="B99" s="482"/>
      <c r="C99" s="1197"/>
      <c r="D99" s="483" t="s">
        <v>334</v>
      </c>
      <c r="E99" s="483"/>
      <c r="F99" s="676"/>
      <c r="G99" s="676"/>
      <c r="H99" s="676"/>
      <c r="I99" s="676"/>
      <c r="J99" s="676"/>
      <c r="K99" s="676"/>
      <c r="L99" s="676"/>
      <c r="M99" s="1247">
        <v>0</v>
      </c>
      <c r="N99" s="1332"/>
      <c r="O99" s="1333"/>
      <c r="P99" s="1249">
        <v>108</v>
      </c>
      <c r="Q99" s="1332"/>
      <c r="R99" s="1333"/>
      <c r="S99" s="1249">
        <v>0</v>
      </c>
      <c r="T99" s="1332"/>
      <c r="U99" s="1333"/>
      <c r="V99" s="1249">
        <v>252</v>
      </c>
      <c r="W99" s="1332"/>
      <c r="X99" s="1333"/>
      <c r="Y99" s="1249">
        <v>108</v>
      </c>
      <c r="Z99" s="1332"/>
      <c r="AA99" s="1333"/>
      <c r="AB99" s="1252">
        <v>216</v>
      </c>
      <c r="AC99" s="1324"/>
      <c r="AD99" s="1336"/>
      <c r="AE99" s="1252">
        <v>72</v>
      </c>
      <c r="AF99" s="1324"/>
      <c r="AG99" s="1336"/>
      <c r="AH99" s="1252">
        <v>216</v>
      </c>
      <c r="AI99" s="1324"/>
      <c r="AJ99" s="1337"/>
      <c r="AL99" s="466"/>
    </row>
    <row r="100" spans="1:43" ht="13.5" thickBot="1">
      <c r="A100" s="681" t="s">
        <v>477</v>
      </c>
      <c r="B100" s="682"/>
      <c r="C100" s="1197"/>
      <c r="D100" s="483" t="s">
        <v>335</v>
      </c>
      <c r="E100" s="483"/>
      <c r="F100" s="483"/>
      <c r="G100" s="483"/>
      <c r="H100" s="483"/>
      <c r="I100" s="483"/>
      <c r="J100" s="483"/>
      <c r="K100" s="483"/>
      <c r="L100" s="483"/>
      <c r="M100" s="1247">
        <v>0</v>
      </c>
      <c r="N100" s="1332"/>
      <c r="O100" s="1333"/>
      <c r="P100" s="1249">
        <v>0</v>
      </c>
      <c r="Q100" s="1332"/>
      <c r="R100" s="1333"/>
      <c r="S100" s="1249">
        <v>0</v>
      </c>
      <c r="T100" s="1332"/>
      <c r="U100" s="1333"/>
      <c r="V100" s="1249">
        <v>1</v>
      </c>
      <c r="W100" s="1332"/>
      <c r="X100" s="1333"/>
      <c r="Y100" s="1261">
        <v>3</v>
      </c>
      <c r="Z100" s="1262"/>
      <c r="AA100" s="1263"/>
      <c r="AB100" s="1253">
        <v>0</v>
      </c>
      <c r="AC100" s="1338"/>
      <c r="AD100" s="1339"/>
      <c r="AE100" s="1252">
        <v>3</v>
      </c>
      <c r="AF100" s="1324"/>
      <c r="AG100" s="1336"/>
      <c r="AH100" s="1252">
        <v>1</v>
      </c>
      <c r="AI100" s="1324"/>
      <c r="AJ100" s="1337"/>
      <c r="AK100" s="557"/>
      <c r="AL100" s="558"/>
      <c r="AM100" s="557"/>
      <c r="AN100" s="557"/>
      <c r="AO100" s="557"/>
      <c r="AP100" s="557"/>
      <c r="AQ100" s="508"/>
    </row>
    <row r="101" spans="1:38" ht="13.5" thickBot="1">
      <c r="A101" s="681" t="s">
        <v>478</v>
      </c>
      <c r="B101" s="682"/>
      <c r="C101" s="1197"/>
      <c r="D101" s="679" t="s">
        <v>336</v>
      </c>
      <c r="E101" s="679"/>
      <c r="F101" s="680"/>
      <c r="G101" s="680"/>
      <c r="H101" s="680"/>
      <c r="I101" s="680"/>
      <c r="J101" s="680"/>
      <c r="K101" s="680"/>
      <c r="L101" s="680"/>
      <c r="M101" s="1247">
        <v>0</v>
      </c>
      <c r="N101" s="1332"/>
      <c r="O101" s="1333"/>
      <c r="P101" s="1249">
        <v>1</v>
      </c>
      <c r="Q101" s="1332"/>
      <c r="R101" s="1333"/>
      <c r="S101" s="1249">
        <v>0</v>
      </c>
      <c r="T101" s="1332"/>
      <c r="U101" s="1333"/>
      <c r="V101" s="1249">
        <v>1</v>
      </c>
      <c r="W101" s="1332"/>
      <c r="X101" s="1333"/>
      <c r="Y101" s="1256">
        <v>1</v>
      </c>
      <c r="Z101" s="1257"/>
      <c r="AA101" s="1258"/>
      <c r="AB101" s="1252">
        <v>1</v>
      </c>
      <c r="AC101" s="1324"/>
      <c r="AD101" s="1336"/>
      <c r="AE101" s="1252">
        <v>1</v>
      </c>
      <c r="AF101" s="1324"/>
      <c r="AG101" s="1336"/>
      <c r="AH101" s="1252">
        <v>1</v>
      </c>
      <c r="AI101" s="1324"/>
      <c r="AJ101" s="1337"/>
      <c r="AL101" s="466"/>
    </row>
    <row r="102" spans="1:38" ht="13.5" thickBot="1">
      <c r="A102" s="681"/>
      <c r="B102" s="682"/>
      <c r="C102" s="1197"/>
      <c r="D102" s="483" t="s">
        <v>337</v>
      </c>
      <c r="E102" s="483"/>
      <c r="F102" s="483"/>
      <c r="G102" s="483"/>
      <c r="H102" s="483"/>
      <c r="I102" s="483"/>
      <c r="J102" s="483"/>
      <c r="K102" s="483"/>
      <c r="L102" s="483"/>
      <c r="M102" s="1247">
        <v>3</v>
      </c>
      <c r="N102" s="1332"/>
      <c r="O102" s="1333"/>
      <c r="P102" s="1249">
        <v>5</v>
      </c>
      <c r="Q102" s="1332"/>
      <c r="R102" s="1333"/>
      <c r="S102" s="1249">
        <v>3</v>
      </c>
      <c r="T102" s="1332"/>
      <c r="U102" s="1333"/>
      <c r="V102" s="1249">
        <v>4</v>
      </c>
      <c r="W102" s="1332"/>
      <c r="X102" s="1333"/>
      <c r="Y102" s="1249">
        <v>1</v>
      </c>
      <c r="Z102" s="1259"/>
      <c r="AA102" s="1260"/>
      <c r="AB102" s="1254">
        <v>5</v>
      </c>
      <c r="AC102" s="1340"/>
      <c r="AD102" s="1316"/>
      <c r="AE102" s="1252">
        <v>3</v>
      </c>
      <c r="AF102" s="1324"/>
      <c r="AG102" s="1336"/>
      <c r="AH102" s="1252">
        <v>3</v>
      </c>
      <c r="AI102" s="1324"/>
      <c r="AJ102" s="1337"/>
      <c r="AL102" s="466"/>
    </row>
    <row r="103" spans="1:38" ht="13.5" thickBot="1">
      <c r="A103" s="681"/>
      <c r="B103" s="682"/>
      <c r="C103" s="1197"/>
      <c r="D103" s="483" t="s">
        <v>344</v>
      </c>
      <c r="E103" s="483"/>
      <c r="F103" s="484"/>
      <c r="G103" s="484"/>
      <c r="H103" s="484"/>
      <c r="I103" s="484"/>
      <c r="J103" s="484"/>
      <c r="K103" s="484"/>
      <c r="L103" s="484"/>
      <c r="M103" s="1247">
        <v>0</v>
      </c>
      <c r="N103" s="1332"/>
      <c r="O103" s="1333"/>
      <c r="P103" s="1249">
        <v>2</v>
      </c>
      <c r="Q103" s="1332"/>
      <c r="R103" s="1333"/>
      <c r="S103" s="1249">
        <v>0</v>
      </c>
      <c r="T103" s="1332"/>
      <c r="U103" s="1333"/>
      <c r="V103" s="1249">
        <v>2</v>
      </c>
      <c r="W103" s="1332"/>
      <c r="X103" s="1341"/>
      <c r="Y103" s="1247">
        <v>2</v>
      </c>
      <c r="Z103" s="1332"/>
      <c r="AA103" s="1332"/>
      <c r="AB103" s="1255">
        <v>2</v>
      </c>
      <c r="AC103" s="1324"/>
      <c r="AD103" s="1337"/>
      <c r="AE103" s="1264">
        <v>2</v>
      </c>
      <c r="AF103" s="1265"/>
      <c r="AG103" s="1266"/>
      <c r="AH103" s="1267">
        <v>2</v>
      </c>
      <c r="AI103" s="1342"/>
      <c r="AJ103" s="1343"/>
      <c r="AL103" s="466"/>
    </row>
    <row r="111" ht="12">
      <c r="A111" s="446"/>
    </row>
    <row r="116" spans="1:37" ht="12">
      <c r="A116" s="477"/>
      <c r="B116" s="477"/>
      <c r="C116" s="482"/>
      <c r="D116" s="482"/>
      <c r="E116" s="482"/>
      <c r="F116" s="477"/>
      <c r="G116" s="477"/>
      <c r="H116" s="477"/>
      <c r="I116" s="477"/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/>
      <c r="AB116" s="477"/>
      <c r="AC116" s="477"/>
      <c r="AD116" s="477"/>
      <c r="AE116" s="477"/>
      <c r="AF116" s="477"/>
      <c r="AG116" s="477"/>
      <c r="AH116" s="477"/>
      <c r="AI116" s="477"/>
      <c r="AJ116" s="477"/>
      <c r="AK116" s="477"/>
    </row>
    <row r="117" spans="1:37" ht="12">
      <c r="A117" s="477"/>
      <c r="B117" s="477"/>
      <c r="C117" s="482"/>
      <c r="D117" s="482"/>
      <c r="E117" s="482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77"/>
      <c r="AH117" s="477"/>
      <c r="AI117" s="477"/>
      <c r="AJ117" s="477"/>
      <c r="AK117" s="477"/>
    </row>
    <row r="129" ht="12">
      <c r="T129" s="486"/>
    </row>
  </sheetData>
  <sheetProtection selectLockedCells="1" selectUnlockedCells="1"/>
  <mergeCells count="116">
    <mergeCell ref="AE103:AG103"/>
    <mergeCell ref="AH97:AJ97"/>
    <mergeCell ref="AH98:AJ98"/>
    <mergeCell ref="AH99:AJ99"/>
    <mergeCell ref="AH100:AJ100"/>
    <mergeCell ref="AH101:AJ101"/>
    <mergeCell ref="AH102:AJ102"/>
    <mergeCell ref="AH103:AJ103"/>
    <mergeCell ref="AE97:AG97"/>
    <mergeCell ref="AE98:AG98"/>
    <mergeCell ref="AE99:AG99"/>
    <mergeCell ref="AE100:AG100"/>
    <mergeCell ref="Y101:AA101"/>
    <mergeCell ref="Y102:AA102"/>
    <mergeCell ref="Y99:AA99"/>
    <mergeCell ref="Y100:AA100"/>
    <mergeCell ref="AE101:AG101"/>
    <mergeCell ref="AE102:AG102"/>
    <mergeCell ref="Y103:AA103"/>
    <mergeCell ref="AB97:AD97"/>
    <mergeCell ref="AB98:AD98"/>
    <mergeCell ref="AB99:AD99"/>
    <mergeCell ref="AB100:AD100"/>
    <mergeCell ref="AB101:AD101"/>
    <mergeCell ref="AB102:AD102"/>
    <mergeCell ref="AB103:AD103"/>
    <mergeCell ref="Y97:AA97"/>
    <mergeCell ref="Y98:AA98"/>
    <mergeCell ref="S103:U103"/>
    <mergeCell ref="V97:X97"/>
    <mergeCell ref="V98:X98"/>
    <mergeCell ref="V99:X99"/>
    <mergeCell ref="V100:X100"/>
    <mergeCell ref="V101:X101"/>
    <mergeCell ref="V102:X102"/>
    <mergeCell ref="V103:X103"/>
    <mergeCell ref="S97:U97"/>
    <mergeCell ref="S98:U98"/>
    <mergeCell ref="S99:U99"/>
    <mergeCell ref="S100:U100"/>
    <mergeCell ref="M101:O101"/>
    <mergeCell ref="M102:O102"/>
    <mergeCell ref="M99:O99"/>
    <mergeCell ref="M100:O100"/>
    <mergeCell ref="S101:U101"/>
    <mergeCell ref="S102:U102"/>
    <mergeCell ref="M103:O103"/>
    <mergeCell ref="P97:R97"/>
    <mergeCell ref="P98:R98"/>
    <mergeCell ref="P99:R99"/>
    <mergeCell ref="P100:R100"/>
    <mergeCell ref="P101:R101"/>
    <mergeCell ref="P102:R102"/>
    <mergeCell ref="P103:R103"/>
    <mergeCell ref="M97:O97"/>
    <mergeCell ref="M98:O98"/>
    <mergeCell ref="Y96:AA96"/>
    <mergeCell ref="AB96:AD96"/>
    <mergeCell ref="AE96:AG96"/>
    <mergeCell ref="AH96:AJ96"/>
    <mergeCell ref="M96:O96"/>
    <mergeCell ref="P96:R96"/>
    <mergeCell ref="S96:U96"/>
    <mergeCell ref="V96:X96"/>
    <mergeCell ref="B1:AB1"/>
    <mergeCell ref="A2:A6"/>
    <mergeCell ref="B2:B6"/>
    <mergeCell ref="F2:F6"/>
    <mergeCell ref="J4:J6"/>
    <mergeCell ref="J3:L3"/>
    <mergeCell ref="AB5:AD5"/>
    <mergeCell ref="G3:G6"/>
    <mergeCell ref="M2:AJ2"/>
    <mergeCell ref="AE3:AJ3"/>
    <mergeCell ref="AL95:AM95"/>
    <mergeCell ref="AE4:AG4"/>
    <mergeCell ref="AH4:AJ4"/>
    <mergeCell ref="AE5:AG5"/>
    <mergeCell ref="AH5:AJ5"/>
    <mergeCell ref="Y5:AA5"/>
    <mergeCell ref="AB4:AD4"/>
    <mergeCell ref="Y3:AD3"/>
    <mergeCell ref="Y4:AA4"/>
    <mergeCell ref="K4:L4"/>
    <mergeCell ref="L5:L6"/>
    <mergeCell ref="S4:U4"/>
    <mergeCell ref="S5:U5"/>
    <mergeCell ref="S3:X3"/>
    <mergeCell ref="V4:X4"/>
    <mergeCell ref="V5:X5"/>
    <mergeCell ref="M5:O5"/>
    <mergeCell ref="A94:B94"/>
    <mergeCell ref="A95:B95"/>
    <mergeCell ref="D80:D81"/>
    <mergeCell ref="A93:B93"/>
    <mergeCell ref="M3:R3"/>
    <mergeCell ref="P4:R4"/>
    <mergeCell ref="P5:R5"/>
    <mergeCell ref="M4:O4"/>
    <mergeCell ref="C3:C6"/>
    <mergeCell ref="D3:D6"/>
    <mergeCell ref="C97:C103"/>
    <mergeCell ref="D97:L97"/>
    <mergeCell ref="C10:C11"/>
    <mergeCell ref="D85:D86"/>
    <mergeCell ref="C96:L96"/>
    <mergeCell ref="D60:D61"/>
    <mergeCell ref="D75:D76"/>
    <mergeCell ref="D65:D66"/>
    <mergeCell ref="D70:D71"/>
    <mergeCell ref="H3:H6"/>
    <mergeCell ref="C2:E2"/>
    <mergeCell ref="E3:E6"/>
    <mergeCell ref="G2:L2"/>
    <mergeCell ref="K5:K6"/>
    <mergeCell ref="I3:I6"/>
  </mergeCells>
  <printOptions/>
  <pageMargins left="0.2362204724409449" right="0.2362204724409449" top="0.984251968503937" bottom="0.7480314960629921" header="0.5118110236220472" footer="0.5118110236220472"/>
  <pageSetup fitToHeight="0" fitToWidth="1" horizontalDpi="300" verticalDpi="3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Q7" sqref="Q7"/>
    </sheetView>
  </sheetViews>
  <sheetFormatPr defaultColWidth="9.125" defaultRowHeight="12.75"/>
  <cols>
    <col min="1" max="1" width="4.625" style="493" customWidth="1"/>
    <col min="2" max="2" width="4.50390625" style="493" customWidth="1"/>
    <col min="3" max="5" width="9.125" style="493" customWidth="1"/>
    <col min="6" max="6" width="38.875" style="493" customWidth="1"/>
    <col min="7" max="11" width="9.125" style="493" customWidth="1"/>
    <col min="12" max="12" width="18.50390625" style="493" customWidth="1"/>
    <col min="13" max="13" width="0.12890625" style="493" customWidth="1"/>
    <col min="14" max="16384" width="9.125" style="493" customWidth="1"/>
  </cols>
  <sheetData>
    <row r="2" spans="2:13" ht="17.25">
      <c r="B2" s="1301" t="s">
        <v>338</v>
      </c>
      <c r="C2" s="1301"/>
      <c r="D2" s="1301"/>
      <c r="E2" s="503"/>
      <c r="F2" s="503"/>
      <c r="G2" s="503"/>
      <c r="H2" s="503"/>
      <c r="I2" s="503"/>
      <c r="J2" s="503"/>
      <c r="K2" s="503"/>
      <c r="L2" s="503"/>
      <c r="M2" s="503"/>
    </row>
    <row r="3" spans="2:13" ht="12.75"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</row>
    <row r="4" spans="2:13" ht="27.75" customHeight="1">
      <c r="B4" s="582" t="s">
        <v>339</v>
      </c>
      <c r="C4" s="1268" t="s">
        <v>340</v>
      </c>
      <c r="D4" s="1268"/>
      <c r="E4" s="1268"/>
      <c r="F4" s="1268"/>
      <c r="G4" s="1268" t="s">
        <v>341</v>
      </c>
      <c r="H4" s="1268"/>
      <c r="I4" s="583" t="s">
        <v>342</v>
      </c>
      <c r="J4" s="1268" t="s">
        <v>468</v>
      </c>
      <c r="K4" s="1269"/>
      <c r="L4" s="1302" t="s">
        <v>467</v>
      </c>
      <c r="M4" s="1302"/>
    </row>
    <row r="5" spans="2:13" ht="27.75" customHeight="1">
      <c r="B5" s="1284">
        <v>1</v>
      </c>
      <c r="C5" s="1273" t="s">
        <v>449</v>
      </c>
      <c r="D5" s="1292"/>
      <c r="E5" s="1292"/>
      <c r="F5" s="1293"/>
      <c r="G5" s="1268" t="s">
        <v>345</v>
      </c>
      <c r="H5" s="1268"/>
      <c r="I5" s="582">
        <v>2</v>
      </c>
      <c r="J5" s="1268">
        <v>2</v>
      </c>
      <c r="K5" s="1269"/>
      <c r="L5" s="801">
        <v>72</v>
      </c>
      <c r="M5" s="503"/>
    </row>
    <row r="6" spans="2:13" ht="43.5" customHeight="1">
      <c r="B6" s="1285"/>
      <c r="C6" s="1294"/>
      <c r="D6" s="1295"/>
      <c r="E6" s="1295"/>
      <c r="F6" s="1296"/>
      <c r="G6" s="1268" t="s">
        <v>346</v>
      </c>
      <c r="H6" s="1268"/>
      <c r="I6" s="582">
        <v>2</v>
      </c>
      <c r="J6" s="1268">
        <v>3</v>
      </c>
      <c r="K6" s="1269"/>
      <c r="L6" s="802">
        <v>108</v>
      </c>
      <c r="M6" s="503"/>
    </row>
    <row r="7" spans="2:13" ht="38.25" customHeight="1">
      <c r="B7" s="1271">
        <v>2</v>
      </c>
      <c r="C7" s="1273" t="s">
        <v>462</v>
      </c>
      <c r="D7" s="1287"/>
      <c r="E7" s="1287"/>
      <c r="F7" s="1288"/>
      <c r="G7" s="1268" t="s">
        <v>345</v>
      </c>
      <c r="H7" s="1268"/>
      <c r="I7" s="582">
        <v>3.4</v>
      </c>
      <c r="J7" s="1268">
        <v>5</v>
      </c>
      <c r="K7" s="1269"/>
      <c r="L7" s="802">
        <v>180</v>
      </c>
      <c r="M7" s="503"/>
    </row>
    <row r="8" spans="2:13" ht="39" customHeight="1">
      <c r="B8" s="1286"/>
      <c r="C8" s="1289"/>
      <c r="D8" s="1290"/>
      <c r="E8" s="1290"/>
      <c r="F8" s="1291"/>
      <c r="G8" s="1268" t="s">
        <v>346</v>
      </c>
      <c r="H8" s="1268"/>
      <c r="I8" s="803">
        <v>4</v>
      </c>
      <c r="J8" s="1268">
        <v>7</v>
      </c>
      <c r="K8" s="1269"/>
      <c r="L8" s="802">
        <v>252</v>
      </c>
      <c r="M8" s="503"/>
    </row>
    <row r="9" spans="2:13" ht="39" customHeight="1">
      <c r="B9" s="1271">
        <v>3</v>
      </c>
      <c r="C9" s="1273" t="s">
        <v>463</v>
      </c>
      <c r="D9" s="1274"/>
      <c r="E9" s="1274"/>
      <c r="F9" s="1275"/>
      <c r="G9" s="1268" t="s">
        <v>345</v>
      </c>
      <c r="H9" s="1268"/>
      <c r="I9" s="803">
        <v>5</v>
      </c>
      <c r="J9" s="1269">
        <v>3</v>
      </c>
      <c r="K9" s="1270"/>
      <c r="L9" s="802">
        <v>108</v>
      </c>
      <c r="M9" s="503"/>
    </row>
    <row r="10" spans="2:13" ht="39" customHeight="1">
      <c r="B10" s="1272"/>
      <c r="C10" s="1276"/>
      <c r="D10" s="1277"/>
      <c r="E10" s="1277"/>
      <c r="F10" s="1278"/>
      <c r="G10" s="1268" t="s">
        <v>346</v>
      </c>
      <c r="H10" s="1268"/>
      <c r="I10" s="803">
        <v>5</v>
      </c>
      <c r="J10" s="1268">
        <v>3</v>
      </c>
      <c r="K10" s="1269"/>
      <c r="L10" s="802">
        <v>108</v>
      </c>
      <c r="M10" s="503"/>
    </row>
    <row r="11" spans="2:13" ht="39" customHeight="1">
      <c r="B11" s="1271">
        <v>4</v>
      </c>
      <c r="C11" s="1273" t="s">
        <v>464</v>
      </c>
      <c r="D11" s="1274"/>
      <c r="E11" s="1274"/>
      <c r="F11" s="1275"/>
      <c r="G11" s="1268" t="s">
        <v>345</v>
      </c>
      <c r="H11" s="1268"/>
      <c r="I11" s="803">
        <v>7</v>
      </c>
      <c r="J11" s="1269">
        <v>3</v>
      </c>
      <c r="K11" s="1270"/>
      <c r="L11" s="802">
        <v>108</v>
      </c>
      <c r="M11" s="503"/>
    </row>
    <row r="12" spans="2:13" ht="39" customHeight="1">
      <c r="B12" s="1272"/>
      <c r="C12" s="1276"/>
      <c r="D12" s="1277"/>
      <c r="E12" s="1277"/>
      <c r="F12" s="1278"/>
      <c r="G12" s="1268" t="s">
        <v>346</v>
      </c>
      <c r="H12" s="1268"/>
      <c r="I12" s="582">
        <v>7</v>
      </c>
      <c r="J12" s="1268">
        <v>2</v>
      </c>
      <c r="K12" s="1269"/>
      <c r="L12" s="802">
        <v>72</v>
      </c>
      <c r="M12" s="503"/>
    </row>
    <row r="13" spans="2:13" ht="39" customHeight="1">
      <c r="B13" s="1271">
        <v>5</v>
      </c>
      <c r="C13" s="1273" t="s">
        <v>465</v>
      </c>
      <c r="D13" s="1274"/>
      <c r="E13" s="1274"/>
      <c r="F13" s="1275"/>
      <c r="G13" s="1268" t="s">
        <v>345</v>
      </c>
      <c r="H13" s="1268"/>
      <c r="I13" s="582">
        <v>6</v>
      </c>
      <c r="J13" s="1269">
        <v>5</v>
      </c>
      <c r="K13" s="1270"/>
      <c r="L13" s="802">
        <v>180</v>
      </c>
      <c r="M13" s="503"/>
    </row>
    <row r="14" spans="2:13" ht="39" customHeight="1">
      <c r="B14" s="1272"/>
      <c r="C14" s="1276"/>
      <c r="D14" s="1277"/>
      <c r="E14" s="1277"/>
      <c r="F14" s="1278"/>
      <c r="G14" s="1268" t="s">
        <v>346</v>
      </c>
      <c r="H14" s="1268"/>
      <c r="I14" s="582">
        <v>6</v>
      </c>
      <c r="J14" s="1268">
        <v>6</v>
      </c>
      <c r="K14" s="1269"/>
      <c r="L14" s="802">
        <v>216</v>
      </c>
      <c r="M14" s="503"/>
    </row>
    <row r="15" spans="2:13" ht="39" customHeight="1">
      <c r="B15" s="1271">
        <v>6</v>
      </c>
      <c r="C15" s="1273" t="s">
        <v>466</v>
      </c>
      <c r="D15" s="1279"/>
      <c r="E15" s="1279"/>
      <c r="F15" s="1280"/>
      <c r="G15" s="1268" t="s">
        <v>345</v>
      </c>
      <c r="H15" s="1268"/>
      <c r="I15" s="582">
        <v>8</v>
      </c>
      <c r="J15" s="1269">
        <v>5</v>
      </c>
      <c r="K15" s="1270"/>
      <c r="L15" s="802">
        <v>180</v>
      </c>
      <c r="M15" s="503"/>
    </row>
    <row r="16" spans="2:13" ht="39" customHeight="1">
      <c r="B16" s="1272"/>
      <c r="C16" s="1281"/>
      <c r="D16" s="1282"/>
      <c r="E16" s="1282"/>
      <c r="F16" s="1283"/>
      <c r="G16" s="1268" t="s">
        <v>346</v>
      </c>
      <c r="H16" s="1268"/>
      <c r="I16" s="582">
        <v>8</v>
      </c>
      <c r="J16" s="1284">
        <v>6</v>
      </c>
      <c r="K16" s="1298"/>
      <c r="L16" s="802">
        <v>216</v>
      </c>
      <c r="M16" s="503"/>
    </row>
    <row r="17" spans="2:13" ht="20.25" customHeight="1">
      <c r="B17" s="1299" t="s">
        <v>343</v>
      </c>
      <c r="C17" s="1299"/>
      <c r="D17" s="1299"/>
      <c r="E17" s="1299"/>
      <c r="F17" s="1299"/>
      <c r="G17" s="1299"/>
      <c r="H17" s="1299"/>
      <c r="I17" s="1300"/>
      <c r="J17" s="1297">
        <f>SUM(J5:K16)</f>
        <v>50</v>
      </c>
      <c r="K17" s="1297"/>
      <c r="L17" s="1297">
        <f>SUM(L5:M16)</f>
        <v>1800</v>
      </c>
      <c r="M17" s="1297"/>
    </row>
    <row r="18" spans="2:13" ht="12.75"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</row>
    <row r="19" spans="2:13" ht="12.75"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</row>
    <row r="20" spans="2:13" ht="12.75"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</row>
  </sheetData>
  <sheetProtection selectLockedCells="1" selectUnlockedCells="1"/>
  <mergeCells count="44">
    <mergeCell ref="B2:D2"/>
    <mergeCell ref="C4:F4"/>
    <mergeCell ref="G4:H4"/>
    <mergeCell ref="L17:M17"/>
    <mergeCell ref="J13:K13"/>
    <mergeCell ref="L4:M4"/>
    <mergeCell ref="G8:H8"/>
    <mergeCell ref="J4:K4"/>
    <mergeCell ref="G5:H5"/>
    <mergeCell ref="J6:K6"/>
    <mergeCell ref="J17:K17"/>
    <mergeCell ref="G14:H14"/>
    <mergeCell ref="J14:K14"/>
    <mergeCell ref="G15:H15"/>
    <mergeCell ref="J15:K15"/>
    <mergeCell ref="G16:H16"/>
    <mergeCell ref="J16:K16"/>
    <mergeCell ref="B17:I17"/>
    <mergeCell ref="C13:F14"/>
    <mergeCell ref="G13:H13"/>
    <mergeCell ref="J7:K7"/>
    <mergeCell ref="G6:H6"/>
    <mergeCell ref="B5:B6"/>
    <mergeCell ref="B7:B8"/>
    <mergeCell ref="C7:F8"/>
    <mergeCell ref="G7:H7"/>
    <mergeCell ref="C5:F6"/>
    <mergeCell ref="J8:K8"/>
    <mergeCell ref="B13:B14"/>
    <mergeCell ref="B15:B16"/>
    <mergeCell ref="C15:F16"/>
    <mergeCell ref="J5:K5"/>
    <mergeCell ref="C11:F12"/>
    <mergeCell ref="G11:H11"/>
    <mergeCell ref="J11:K11"/>
    <mergeCell ref="G12:H12"/>
    <mergeCell ref="G10:H10"/>
    <mergeCell ref="J10:K10"/>
    <mergeCell ref="J12:K12"/>
    <mergeCell ref="G9:H9"/>
    <mergeCell ref="J9:K9"/>
    <mergeCell ref="B9:B10"/>
    <mergeCell ref="B11:B12"/>
    <mergeCell ref="C9:F10"/>
  </mergeCells>
  <printOptions/>
  <pageMargins left="0.25" right="0.25" top="0.75" bottom="0.7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2020-06-25T10:41:29Z</cp:lastPrinted>
  <dcterms:modified xsi:type="dcterms:W3CDTF">2020-06-25T10:43:47Z</dcterms:modified>
  <cp:category/>
  <cp:version/>
  <cp:contentType/>
  <cp:contentStatus/>
</cp:coreProperties>
</file>